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1760"/>
  </bookViews>
  <sheets>
    <sheet name="Basic" sheetId="10" r:id="rId1"/>
    <sheet name="Intermediate" sheetId="11" r:id="rId2"/>
    <sheet name="Sub-Accounts" sheetId="17" r:id="rId3"/>
    <sheet name="P&amp;L Example w SubAccounts" sheetId="14" r:id="rId4"/>
    <sheet name="Basic Download" sheetId="15" r:id="rId5"/>
    <sheet name="Intermediate Download" sheetId="16" r:id="rId6"/>
  </sheets>
  <definedNames>
    <definedName name="_xlnm.Print_Area" localSheetId="0">Basic!$A$1:$J$180</definedName>
    <definedName name="_xlnm.Print_Area" localSheetId="1">Intermediate!$A$1:$I$208</definedName>
  </definedNames>
  <calcPr calcId="152511"/>
</workbook>
</file>

<file path=xl/calcChain.xml><?xml version="1.0" encoding="utf-8"?>
<calcChain xmlns="http://schemas.openxmlformats.org/spreadsheetml/2006/main">
  <c r="M94" i="14" l="1"/>
  <c r="L94" i="14"/>
  <c r="K94" i="14"/>
  <c r="J94" i="14"/>
  <c r="I94" i="14"/>
  <c r="H94" i="14"/>
  <c r="G94" i="14"/>
  <c r="F94" i="14"/>
  <c r="E94" i="14"/>
  <c r="D94" i="14"/>
  <c r="C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M72" i="14"/>
  <c r="M73" i="14" s="1"/>
  <c r="L72" i="14"/>
  <c r="K72" i="14"/>
  <c r="J72" i="14"/>
  <c r="I72" i="14"/>
  <c r="I73" i="14" s="1"/>
  <c r="H72" i="14"/>
  <c r="G72" i="14"/>
  <c r="F72" i="14"/>
  <c r="E72" i="14"/>
  <c r="E73" i="14" s="1"/>
  <c r="D72" i="14"/>
  <c r="C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72" i="14" s="1"/>
  <c r="N57" i="14"/>
  <c r="M52" i="14"/>
  <c r="L52" i="14"/>
  <c r="K52" i="14"/>
  <c r="J52" i="14"/>
  <c r="I52" i="14"/>
  <c r="H52" i="14"/>
  <c r="G52" i="14"/>
  <c r="F52" i="14"/>
  <c r="E52" i="14"/>
  <c r="D52" i="14"/>
  <c r="C52" i="14"/>
  <c r="N51" i="14"/>
  <c r="N50" i="14"/>
  <c r="N49" i="14"/>
  <c r="N48" i="14"/>
  <c r="N52" i="14" s="1"/>
  <c r="N47" i="14"/>
  <c r="M46" i="14"/>
  <c r="L46" i="14"/>
  <c r="K46" i="14"/>
  <c r="J46" i="14"/>
  <c r="I46" i="14"/>
  <c r="H46" i="14"/>
  <c r="G46" i="14"/>
  <c r="F46" i="14"/>
  <c r="E46" i="14"/>
  <c r="D46" i="14"/>
  <c r="C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46" i="14" s="1"/>
  <c r="N29" i="14"/>
  <c r="M28" i="14"/>
  <c r="L28" i="14"/>
  <c r="K28" i="14"/>
  <c r="J28" i="14"/>
  <c r="I28" i="14"/>
  <c r="H28" i="14"/>
  <c r="G28" i="14"/>
  <c r="F28" i="14"/>
  <c r="E28" i="14"/>
  <c r="D28" i="14"/>
  <c r="C28" i="14"/>
  <c r="N27" i="14"/>
  <c r="N26" i="14"/>
  <c r="N25" i="14"/>
  <c r="N24" i="14"/>
  <c r="N23" i="14"/>
  <c r="N22" i="14"/>
  <c r="N21" i="14"/>
  <c r="M20" i="14"/>
  <c r="L20" i="14"/>
  <c r="K20" i="14"/>
  <c r="J20" i="14"/>
  <c r="I20" i="14"/>
  <c r="H20" i="14"/>
  <c r="G20" i="14"/>
  <c r="F20" i="14"/>
  <c r="E20" i="14"/>
  <c r="D20" i="14"/>
  <c r="C20" i="14"/>
  <c r="N19" i="14"/>
  <c r="N20" i="14" s="1"/>
  <c r="N18" i="14"/>
  <c r="M17" i="14"/>
  <c r="L17" i="14"/>
  <c r="K17" i="14"/>
  <c r="J17" i="14"/>
  <c r="J53" i="14" s="1"/>
  <c r="I17" i="14"/>
  <c r="H17" i="14"/>
  <c r="G17" i="14"/>
  <c r="F17" i="14"/>
  <c r="F53" i="14" s="1"/>
  <c r="E17" i="14"/>
  <c r="D17" i="14"/>
  <c r="C17" i="14"/>
  <c r="N16" i="14"/>
  <c r="N15" i="14"/>
  <c r="N14" i="14"/>
  <c r="N13" i="14"/>
  <c r="N12" i="14"/>
  <c r="N17" i="14" s="1"/>
  <c r="N11" i="14"/>
  <c r="M10" i="14"/>
  <c r="L10" i="14"/>
  <c r="K10" i="14"/>
  <c r="J10" i="14"/>
  <c r="I10" i="14"/>
  <c r="H10" i="14"/>
  <c r="G10" i="14"/>
  <c r="F10" i="14"/>
  <c r="E10" i="14"/>
  <c r="D10" i="14"/>
  <c r="C10" i="14"/>
  <c r="N9" i="14"/>
  <c r="N8" i="14"/>
  <c r="N7" i="14"/>
  <c r="N6" i="14"/>
  <c r="N5" i="14"/>
  <c r="C95" i="14" l="1"/>
  <c r="N95" i="14" s="1"/>
  <c r="C53" i="14"/>
  <c r="C96" i="14" s="1"/>
  <c r="G53" i="14"/>
  <c r="G96" i="14" s="1"/>
  <c r="K53" i="14"/>
  <c r="K96" i="14" s="1"/>
  <c r="D53" i="14"/>
  <c r="D96" i="14" s="1"/>
  <c r="H53" i="14"/>
  <c r="H96" i="14" s="1"/>
  <c r="L53" i="14"/>
  <c r="L96" i="14" s="1"/>
  <c r="F73" i="14"/>
  <c r="J73" i="14"/>
  <c r="G73" i="14"/>
  <c r="K73" i="14"/>
  <c r="N94" i="14"/>
  <c r="N10" i="14"/>
  <c r="N73" i="14" s="1"/>
  <c r="E53" i="14"/>
  <c r="E55" i="14" s="1"/>
  <c r="I53" i="14"/>
  <c r="I96" i="14" s="1"/>
  <c r="M53" i="14"/>
  <c r="M96" i="14" s="1"/>
  <c r="N28" i="14"/>
  <c r="N53" i="14" s="1"/>
  <c r="D73" i="14"/>
  <c r="H73" i="14"/>
  <c r="L73" i="14"/>
  <c r="D55" i="14"/>
  <c r="D54" i="14"/>
  <c r="H55" i="14"/>
  <c r="H54" i="14"/>
  <c r="F96" i="14"/>
  <c r="J96" i="14"/>
  <c r="M54" i="14"/>
  <c r="F54" i="14"/>
  <c r="J54" i="14"/>
  <c r="F55" i="14"/>
  <c r="J55" i="14"/>
  <c r="C73" i="14"/>
  <c r="C54" i="14"/>
  <c r="K54" i="14"/>
  <c r="M55" i="14" l="1"/>
  <c r="L54" i="14"/>
  <c r="N96" i="14"/>
  <c r="N55" i="14"/>
  <c r="N54" i="14"/>
  <c r="E96" i="14"/>
  <c r="I54" i="14"/>
  <c r="L55" i="14"/>
  <c r="G54" i="14"/>
  <c r="I55" i="14"/>
  <c r="E54" i="14"/>
  <c r="G55" i="14"/>
  <c r="K55" i="14"/>
  <c r="C55" i="14"/>
  <c r="H124" i="11" l="1"/>
  <c r="H76" i="11"/>
  <c r="H25" i="11"/>
  <c r="H152" i="11" l="1"/>
  <c r="I108" i="10"/>
  <c r="I122" i="10"/>
  <c r="J123" i="10" s="1"/>
  <c r="J160" i="10"/>
  <c r="J171" i="10"/>
  <c r="J176" i="10"/>
  <c r="I187" i="11"/>
  <c r="H139" i="11"/>
  <c r="I11" i="10"/>
  <c r="I19" i="10"/>
  <c r="H29" i="10"/>
  <c r="H32" i="10"/>
  <c r="I38" i="10"/>
  <c r="I64" i="10"/>
  <c r="I69" i="10"/>
  <c r="J70" i="10" s="1"/>
  <c r="I204" i="11"/>
  <c r="I198" i="11"/>
  <c r="H81" i="11"/>
  <c r="H45" i="11"/>
  <c r="G35" i="11"/>
  <c r="G38" i="11"/>
  <c r="H12" i="11"/>
  <c r="J161" i="10" l="1"/>
  <c r="J177" i="10" s="1"/>
  <c r="J93" i="10" s="1"/>
  <c r="J94" i="10" s="1"/>
  <c r="I33" i="10"/>
  <c r="J39" i="10" s="1"/>
  <c r="H39" i="11"/>
  <c r="I46" i="11" s="1"/>
  <c r="I140" i="11"/>
  <c r="I188" i="11" s="1"/>
  <c r="I205" i="11" s="1"/>
  <c r="I105" i="11" s="1"/>
  <c r="I82" i="11"/>
  <c r="I106" i="11" l="1"/>
</calcChain>
</file>

<file path=xl/comments1.xml><?xml version="1.0" encoding="utf-8"?>
<comments xmlns="http://schemas.openxmlformats.org/spreadsheetml/2006/main">
  <authors>
    <author>Leslie C Shiner</author>
    <author>Leslie Shiner</author>
  </authors>
  <commentList>
    <comment ref="B20" authorId="0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Can create subaccounts for more detail on Fixed Assets</t>
        </r>
      </text>
    </comment>
    <comment ref="F44" authorId="0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Add subaccounts for each credit card</t>
        </r>
      </text>
    </comment>
    <comment ref="F51" authorId="0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Should use subaccounts to separate PR Liabilities by PR Item</t>
        </r>
      </text>
    </comment>
    <comment ref="D66" authorId="0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Can create subaccounts for each loan</t>
        </r>
      </text>
    </comment>
    <comment ref="C75" authorId="1">
      <text>
        <r>
          <rPr>
            <b/>
            <sz val="9"/>
            <color indexed="81"/>
            <rFont val="Tahoma"/>
            <charset val="1"/>
          </rPr>
          <t>Leslie Shiner:</t>
        </r>
        <r>
          <rPr>
            <sz val="9"/>
            <color indexed="81"/>
            <rFont val="Tahoma"/>
            <charset val="1"/>
          </rPr>
          <t xml:space="preserve">
These are the typical accounts for corporations - Check with your tax professional for set-up</t>
        </r>
      </text>
    </comment>
    <comment ref="C79" authorId="1">
      <text>
        <r>
          <rPr>
            <b/>
            <sz val="9"/>
            <color indexed="81"/>
            <rFont val="Tahoma"/>
            <charset val="1"/>
          </rPr>
          <t>Leslie Shiner:</t>
        </r>
        <r>
          <rPr>
            <sz val="9"/>
            <color indexed="81"/>
            <rFont val="Tahoma"/>
            <charset val="1"/>
          </rPr>
          <t xml:space="preserve">
These are the typical accounts for Partnerships  - Check with your tax professional for set-up</t>
        </r>
      </text>
    </comment>
    <comment ref="C84" authorId="1">
      <text>
        <r>
          <rPr>
            <b/>
            <sz val="9"/>
            <color indexed="81"/>
            <rFont val="Tahoma"/>
            <charset val="1"/>
          </rPr>
          <t>Leslie Shiner:</t>
        </r>
        <r>
          <rPr>
            <sz val="9"/>
            <color indexed="81"/>
            <rFont val="Tahoma"/>
            <charset val="1"/>
          </rPr>
          <t xml:space="preserve">
These are the typical accounts for Sole Proprietorships - Check with your tax professional for set-up</t>
        </r>
      </text>
    </comment>
    <comment ref="C87" authorId="1">
      <text>
        <r>
          <rPr>
            <b/>
            <sz val="9"/>
            <color indexed="81"/>
            <rFont val="Tahoma"/>
            <charset val="1"/>
          </rPr>
          <t>Leslie Shiner:</t>
        </r>
        <r>
          <rPr>
            <sz val="9"/>
            <color indexed="81"/>
            <rFont val="Tahoma"/>
            <charset val="1"/>
          </rPr>
          <t xml:space="preserve">
These are the typical accounts for LLC's or LLP's - Check with your tax professional for set-up</t>
        </r>
      </text>
    </comment>
    <comment ref="F92" authorId="1">
      <text>
        <r>
          <rPr>
            <b/>
            <sz val="9"/>
            <color indexed="81"/>
            <rFont val="Tahoma"/>
            <charset val="1"/>
          </rPr>
          <t>Leslie Shiner:</t>
        </r>
        <r>
          <rPr>
            <sz val="9"/>
            <color indexed="81"/>
            <rFont val="Tahoma"/>
            <charset val="1"/>
          </rPr>
          <t xml:space="preserve">
This should not be an actual account in your Chart of Accounts, but is entered here to show that it will appear on your Balance Sheet. </t>
        </r>
      </text>
    </comment>
    <comment ref="F111" authorId="0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In QuickBooks these costs should be coded to the "Unallocated Cost" job</t>
        </r>
      </text>
    </comment>
    <comment ref="F114" authorId="1">
      <text>
        <r>
          <rPr>
            <b/>
            <sz val="9"/>
            <color indexed="81"/>
            <rFont val="Tahoma"/>
            <charset val="1"/>
          </rPr>
          <t>Leslie Shiner:</t>
        </r>
        <r>
          <rPr>
            <sz val="9"/>
            <color indexed="81"/>
            <rFont val="Tahoma"/>
            <charset val="1"/>
          </rPr>
          <t xml:space="preserve">
May be further broken by type of labor, such as design, installation, programming and project management etc. Be sure to include the owner if the owner works in the field.</t>
        </r>
      </text>
    </comment>
    <comment ref="F115" authorId="0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Can create subaccounts for PR Taxes, Workers Comp, Liability Insurance</t>
        </r>
      </text>
    </comment>
    <comment ref="F116" authorId="0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Should include Pension, Health, Other Burdens</t>
        </r>
      </text>
    </comment>
    <comment ref="F117" authorId="0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This represents travel costs that are part of the contract</t>
        </r>
      </text>
    </comment>
    <comment ref="F131" authorId="0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Includes Errors &amp; Omissions, plus liability and work comp for admin.  Does not include vehicle insurance</t>
        </r>
      </text>
    </comment>
    <comment ref="F144" authorId="0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Includes Accounting, Legal, Bookkeeping, and Other Professional Fees</t>
        </r>
      </text>
    </comment>
    <comment ref="F150" authorId="0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Cost that are directly billed to client on T&amp;M basis (with NO Markup)</t>
        </r>
      </text>
    </comment>
    <comment ref="F151" authorId="0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Not included above the line since there is no markup - will not dilute gross margin</t>
        </r>
      </text>
    </comment>
    <comment ref="F159" authorId="0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May add for uncoded items.  Should net to zero at end of year.</t>
        </r>
      </text>
    </comment>
  </commentList>
</comments>
</file>

<file path=xl/comments2.xml><?xml version="1.0" encoding="utf-8"?>
<comments xmlns="http://schemas.openxmlformats.org/spreadsheetml/2006/main">
  <authors>
    <author>Leslie Shiner</author>
    <author>Leslie C Shiner</author>
  </authors>
  <commentList>
    <comment ref="D8" authorId="0">
      <text>
        <r>
          <rPr>
            <b/>
            <sz val="9"/>
            <color indexed="81"/>
            <rFont val="Tahoma"/>
            <charset val="1"/>
          </rPr>
          <t>Leslie Shiner:</t>
        </r>
        <r>
          <rPr>
            <sz val="9"/>
            <color indexed="81"/>
            <rFont val="Tahoma"/>
            <charset val="1"/>
          </rPr>
          <t xml:space="preserve">
May have multiple cash accounts including separate Payroll Checking</t>
        </r>
      </text>
    </comment>
    <comment ref="B26" authorId="1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Can create subaccounts for more detail on Fixed Assets</t>
        </r>
      </text>
    </comment>
    <comment ref="E51" authorId="1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May add subaccounts for each credit card or additional accounts for each card</t>
        </r>
      </text>
    </comment>
    <comment ref="E58" authorId="1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Should use subaccounts to separate PR Liabilities by PR Item</t>
        </r>
      </text>
    </comment>
    <comment ref="D78" authorId="1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Can create subaccounts for each loan</t>
        </r>
      </text>
    </comment>
    <comment ref="C87" authorId="0">
      <text>
        <r>
          <rPr>
            <b/>
            <sz val="9"/>
            <color indexed="81"/>
            <rFont val="Tahoma"/>
            <charset val="1"/>
          </rPr>
          <t>Leslie Shiner:</t>
        </r>
        <r>
          <rPr>
            <sz val="9"/>
            <color indexed="81"/>
            <rFont val="Tahoma"/>
            <charset val="1"/>
          </rPr>
          <t xml:space="preserve">
These are the typical accounts for corporations - Check with your tax professional for set-up</t>
        </r>
      </text>
    </comment>
    <comment ref="C91" authorId="0">
      <text>
        <r>
          <rPr>
            <b/>
            <sz val="9"/>
            <color indexed="81"/>
            <rFont val="Tahoma"/>
            <charset val="1"/>
          </rPr>
          <t>Leslie Shiner:</t>
        </r>
        <r>
          <rPr>
            <sz val="9"/>
            <color indexed="81"/>
            <rFont val="Tahoma"/>
            <charset val="1"/>
          </rPr>
          <t xml:space="preserve">
These are the typical accounts for Partnerships  - Check with your tax professional for set-up</t>
        </r>
      </text>
    </comment>
    <comment ref="C96" authorId="0">
      <text>
        <r>
          <rPr>
            <b/>
            <sz val="9"/>
            <color indexed="81"/>
            <rFont val="Tahoma"/>
            <charset val="1"/>
          </rPr>
          <t>Leslie Shiner:</t>
        </r>
        <r>
          <rPr>
            <sz val="9"/>
            <color indexed="81"/>
            <rFont val="Tahoma"/>
            <charset val="1"/>
          </rPr>
          <t xml:space="preserve">
These are the typical accounts for Sole Proprietorships - Check with your tax professional for set-up</t>
        </r>
      </text>
    </comment>
    <comment ref="C99" authorId="0">
      <text>
        <r>
          <rPr>
            <b/>
            <sz val="9"/>
            <color indexed="81"/>
            <rFont val="Tahoma"/>
            <charset val="1"/>
          </rPr>
          <t>Leslie Shiner:</t>
        </r>
        <r>
          <rPr>
            <sz val="9"/>
            <color indexed="81"/>
            <rFont val="Tahoma"/>
            <charset val="1"/>
          </rPr>
          <t xml:space="preserve">
These are the typical accounts for LLC's or LLP's - Check with your tax professional for set-up</t>
        </r>
      </text>
    </comment>
    <comment ref="E104" authorId="0">
      <text>
        <r>
          <rPr>
            <b/>
            <sz val="9"/>
            <color indexed="81"/>
            <rFont val="Tahoma"/>
            <charset val="1"/>
          </rPr>
          <t>Leslie Shiner:</t>
        </r>
        <r>
          <rPr>
            <sz val="9"/>
            <color indexed="81"/>
            <rFont val="Tahoma"/>
            <charset val="1"/>
          </rPr>
          <t xml:space="preserve">
This should not be an actual account in your Chart of Accounts, but is entered here to show that it will appear on your Balance Sheet. </t>
        </r>
      </text>
    </comment>
    <comment ref="E134" authorId="1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This represents travel costs that are part of the contract</t>
        </r>
      </text>
    </comment>
    <comment ref="E159" authorId="1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Includes Errors &amp; Omissions, plus liability and work comp for admin.  Does not include vehicle insurance</t>
        </r>
      </text>
    </comment>
    <comment ref="E172" authorId="1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Includes Accounting, Legal, Bookkeeping, and Other Professional Fees</t>
        </r>
      </text>
    </comment>
    <comment ref="E178" authorId="1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Cost that are directly billed to client on T&amp;M basis (with NO Markup)</t>
        </r>
      </text>
    </comment>
    <comment ref="E179" authorId="1">
      <text>
        <r>
          <rPr>
            <b/>
            <sz val="8"/>
            <color indexed="81"/>
            <rFont val="Tahoma"/>
          </rPr>
          <t>Leslie C Shiner:</t>
        </r>
        <r>
          <rPr>
            <sz val="8"/>
            <color indexed="81"/>
            <rFont val="Tahoma"/>
          </rPr>
          <t xml:space="preserve">
Not included above the line since there is no markup - will not dilute gross margin</t>
        </r>
      </text>
    </comment>
  </commentList>
</comments>
</file>

<file path=xl/sharedStrings.xml><?xml version="1.0" encoding="utf-8"?>
<sst xmlns="http://schemas.openxmlformats.org/spreadsheetml/2006/main" count="1321" uniqueCount="375">
  <si>
    <t>Cash Accounts</t>
  </si>
  <si>
    <t>Savings</t>
  </si>
  <si>
    <t>Current Assets</t>
  </si>
  <si>
    <t>Other Assets</t>
  </si>
  <si>
    <t>Fixed Assets</t>
  </si>
  <si>
    <t>Vehicles</t>
  </si>
  <si>
    <t>Accumulated Depreciation</t>
  </si>
  <si>
    <t>Current Liabilities</t>
  </si>
  <si>
    <t>Long Term Liabilities</t>
  </si>
  <si>
    <t>Equity</t>
  </si>
  <si>
    <t>Other Income</t>
  </si>
  <si>
    <t>Overhead Expense</t>
  </si>
  <si>
    <t>After Tax Income  Expense</t>
  </si>
  <si>
    <t>Cost of Goods Sold</t>
  </si>
  <si>
    <t>Permits</t>
  </si>
  <si>
    <t>Subscriptions &amp; dues</t>
  </si>
  <si>
    <t>Corporate</t>
  </si>
  <si>
    <t>Sole Proprietorship</t>
  </si>
  <si>
    <t>Any Fiscal Structure</t>
  </si>
  <si>
    <t>Partnership/Sub Chapter S</t>
  </si>
  <si>
    <t>Operating Income  (used to determine Gross Margin)</t>
  </si>
  <si>
    <t>Service</t>
  </si>
  <si>
    <t>Subcontractors</t>
  </si>
  <si>
    <t>Advertising/promotion/marketing</t>
  </si>
  <si>
    <t>Total Cash</t>
  </si>
  <si>
    <t>Total Current Assets</t>
  </si>
  <si>
    <t>Total Fixed Assets</t>
  </si>
  <si>
    <t>Net Book Value</t>
  </si>
  <si>
    <t>Total Other Assets</t>
  </si>
  <si>
    <t>Total Assets</t>
  </si>
  <si>
    <t>Assets</t>
  </si>
  <si>
    <t>Total Accumulated Depreciation</t>
  </si>
  <si>
    <t>Liabilities</t>
  </si>
  <si>
    <t>Total Current Liabilities</t>
  </si>
  <si>
    <t>Total Long Term Liabilities</t>
  </si>
  <si>
    <t>Total Liabilities</t>
  </si>
  <si>
    <t>Balance Sheet</t>
  </si>
  <si>
    <t/>
  </si>
  <si>
    <t>Total Income</t>
  </si>
  <si>
    <t>Total Cost of Goods Sold</t>
  </si>
  <si>
    <t>Gross Profit</t>
  </si>
  <si>
    <t>Total Overhead Expenses</t>
  </si>
  <si>
    <t>Net Profit from Operations</t>
  </si>
  <si>
    <t xml:space="preserve">Net Profit </t>
  </si>
  <si>
    <t>Total Equity</t>
  </si>
  <si>
    <t>Total Liability Plus Equity</t>
  </si>
  <si>
    <t>Company Name</t>
  </si>
  <si>
    <t>Building</t>
  </si>
  <si>
    <t>Utilities</t>
  </si>
  <si>
    <t>Clearing</t>
  </si>
  <si>
    <t xml:space="preserve">Inventory </t>
  </si>
  <si>
    <t>(C) &lt;Dividends&gt;</t>
  </si>
  <si>
    <t>(P) Equity-Partner 1</t>
  </si>
  <si>
    <t>(P) Equity-Partner 2</t>
  </si>
  <si>
    <t>(P) &lt;Distribution-Partner 1&gt;</t>
  </si>
  <si>
    <t>(P) &lt;Distribution-Partner 2&gt;</t>
  </si>
  <si>
    <t>Consumables</t>
  </si>
  <si>
    <t>Field communication</t>
  </si>
  <si>
    <t>General checking</t>
  </si>
  <si>
    <t>Petty cash</t>
  </si>
  <si>
    <t>Prepaid insurance</t>
  </si>
  <si>
    <t>Other prepaid expenses</t>
  </si>
  <si>
    <t>Payroll advances</t>
  </si>
  <si>
    <t>Accounts receivable (include allowance for bad debt)</t>
  </si>
  <si>
    <t>Tools &amp; equipment (&gt;$500)</t>
  </si>
  <si>
    <t>Office equipment (&gt;$500)</t>
  </si>
  <si>
    <t>Showroom equipment</t>
  </si>
  <si>
    <t>Furniture &amp; fixtures (&gt;$500)</t>
  </si>
  <si>
    <t>Incorporation costs</t>
  </si>
  <si>
    <t>&lt;Accumulated depreciation&gt;</t>
  </si>
  <si>
    <t>Prepaid taxes</t>
  </si>
  <si>
    <t>Security deposits</t>
  </si>
  <si>
    <t>Notes receivables -Shareholder(s)</t>
  </si>
  <si>
    <t>Accounts payable</t>
  </si>
  <si>
    <t>Accrued expenses</t>
  </si>
  <si>
    <t>Customer deposits</t>
  </si>
  <si>
    <t>Accrued wages payable</t>
  </si>
  <si>
    <t>Vacation payable</t>
  </si>
  <si>
    <t>Commission payable</t>
  </si>
  <si>
    <t>Payroll taxes payable</t>
  </si>
  <si>
    <t>Medical/life insurance payable</t>
  </si>
  <si>
    <t>Worker's compensation payable</t>
  </si>
  <si>
    <t>Liability insurance payable</t>
  </si>
  <si>
    <t>Sales tax payable</t>
  </si>
  <si>
    <t>Short term bank loan</t>
  </si>
  <si>
    <t>Deferred income taxes</t>
  </si>
  <si>
    <t>Other liabilities</t>
  </si>
  <si>
    <t>Federal 941 withholding</t>
  </si>
  <si>
    <t>State withholding</t>
  </si>
  <si>
    <t>State disability</t>
  </si>
  <si>
    <t>State unemployment</t>
  </si>
  <si>
    <t>Federal unemployment (FUTA)</t>
  </si>
  <si>
    <t>Opening balance equity</t>
  </si>
  <si>
    <t>(C) Capital stock</t>
  </si>
  <si>
    <t>(C) Additional paid in capital</t>
  </si>
  <si>
    <t>(S) Owners equity</t>
  </si>
  <si>
    <t>(S) &lt;Owners draw&gt;</t>
  </si>
  <si>
    <t>Recurring revenue</t>
  </si>
  <si>
    <t>&lt;Bad debt expense&gt;</t>
  </si>
  <si>
    <t>&lt;Discounts given&gt;</t>
  </si>
  <si>
    <t>&lt;Returns &amp; allowances&gt;</t>
  </si>
  <si>
    <t>Finance charge income</t>
  </si>
  <si>
    <t xml:space="preserve">Equipment/parts/materials </t>
  </si>
  <si>
    <t>&lt;Less manufacturer discount&gt;</t>
  </si>
  <si>
    <t>Small tools &amp; supplies</t>
  </si>
  <si>
    <t>Field vehicle insurance</t>
  </si>
  <si>
    <t>Field vehicle lease &amp; mileage reimbursement</t>
  </si>
  <si>
    <t>Field vehicle maint &amp; repair</t>
  </si>
  <si>
    <t>Credit card processing fees</t>
  </si>
  <si>
    <t>Charitable donations</t>
  </si>
  <si>
    <t>Depreciation expense</t>
  </si>
  <si>
    <t>Insurance - general</t>
  </si>
  <si>
    <t>Interest expense</t>
  </si>
  <si>
    <t>Meals/entertainment (non travel)</t>
  </si>
  <si>
    <t>Office supplies</t>
  </si>
  <si>
    <t>Postage &amp; freight</t>
  </si>
  <si>
    <t>Professional fees</t>
  </si>
  <si>
    <t>Taxes &amp; licenses</t>
  </si>
  <si>
    <t>Admin telephone &amp; communications</t>
  </si>
  <si>
    <t>Training &amp; education</t>
  </si>
  <si>
    <t>Travel &amp; meals non job related</t>
  </si>
  <si>
    <t>Reimbursable job expenses</t>
  </si>
  <si>
    <t>Admin vehicle insurance</t>
  </si>
  <si>
    <t>Admin vehicle lease &amp; mileage reimbursement</t>
  </si>
  <si>
    <t>Admin vehicle maint &amp; repair</t>
  </si>
  <si>
    <t>Ask your accountant</t>
  </si>
  <si>
    <t>Other income</t>
  </si>
  <si>
    <t>Discounts earned - prompt pay</t>
  </si>
  <si>
    <t>Interest income</t>
  </si>
  <si>
    <t>Investment income</t>
  </si>
  <si>
    <t>Sublease income</t>
  </si>
  <si>
    <t>Foreign exchange income/expense</t>
  </si>
  <si>
    <t>State income tax exp</t>
  </si>
  <si>
    <t>Tax penalties</t>
  </si>
  <si>
    <t>Federal income tax exp</t>
  </si>
  <si>
    <t>Admin vehicle fuel and tolls</t>
  </si>
  <si>
    <t>Warranty work - on completed jobs</t>
  </si>
  <si>
    <t>Provision for deferred taxation</t>
  </si>
  <si>
    <t>&lt;Less job exp reimbursements&gt; - should net to zero</t>
  </si>
  <si>
    <t>Mandatory burden (for office and admin)</t>
  </si>
  <si>
    <t>Voluntary burden (for office and admin)</t>
  </si>
  <si>
    <t>Bank and finance charges</t>
  </si>
  <si>
    <t>Maintenance &amp; repair (not vehicle)</t>
  </si>
  <si>
    <t>Rent (or mortgage interest)</t>
  </si>
  <si>
    <t>Undeposited funds (QuickBooks only)</t>
  </si>
  <si>
    <t>Vehicle loans</t>
  </si>
  <si>
    <t>Long term bank loan</t>
  </si>
  <si>
    <t xml:space="preserve">Shareholder loan </t>
  </si>
  <si>
    <t>Mandatory burden (for direct labor)</t>
  </si>
  <si>
    <t>Voluntary burden (for direct labor)</t>
  </si>
  <si>
    <t>Travel &amp; meals - job related (non reimbursable)</t>
  </si>
  <si>
    <t>Freight (for inventory or bulk purchases)</t>
  </si>
  <si>
    <t>Field vehicle fuel and tolls</t>
  </si>
  <si>
    <t>Gain/loss on sale of assets</t>
  </si>
  <si>
    <t>Equipment revenue</t>
  </si>
  <si>
    <t>Labor revenue</t>
  </si>
  <si>
    <t>Other revenue</t>
  </si>
  <si>
    <t>For x Months Ended xx/xx/xxxx</t>
  </si>
  <si>
    <t>Allocated indirect direct-costs (as burden or allocated)</t>
  </si>
  <si>
    <t>&lt;Less allocated indirect-direct costs&gt;</t>
  </si>
  <si>
    <t>Other job costs</t>
  </si>
  <si>
    <t>Indirect-direct</t>
  </si>
  <si>
    <t>Cost of Goods Sold (job specific)</t>
  </si>
  <si>
    <t xml:space="preserve">Freight </t>
  </si>
  <si>
    <t>Inventory adjustment</t>
  </si>
  <si>
    <t>These accounts exist only in the basic version</t>
  </si>
  <si>
    <t>Small tools</t>
  </si>
  <si>
    <t>These accounts exist only in the intermediate version</t>
  </si>
  <si>
    <t>Penalties and fines</t>
  </si>
  <si>
    <r>
      <t xml:space="preserve">As of: </t>
    </r>
    <r>
      <rPr>
        <b/>
        <i/>
        <sz val="14"/>
        <rFont val="Arial"/>
        <family val="2"/>
      </rPr>
      <t xml:space="preserve"> xx/xx/xxxx</t>
    </r>
  </si>
  <si>
    <t>Equipment lease (non-vehicle)</t>
  </si>
  <si>
    <t>Checking</t>
  </si>
  <si>
    <t>Leasehold improvements</t>
  </si>
  <si>
    <t>Short term investments</t>
  </si>
  <si>
    <t>Service contracts and extended warranties</t>
  </si>
  <si>
    <t>Salaries - Office and admin</t>
  </si>
  <si>
    <t>Salaries - Sales commissions</t>
  </si>
  <si>
    <t>Salaries - Officer/owner</t>
  </si>
  <si>
    <t>Credit card payables</t>
  </si>
  <si>
    <t>Income Statement  (P&amp;L)</t>
  </si>
  <si>
    <t>Retained earnings</t>
  </si>
  <si>
    <t>Current year net profit (do not enter a number in this field)</t>
  </si>
  <si>
    <t>Telephone &amp; communications</t>
  </si>
  <si>
    <t>Vehicle fuel and tolls</t>
  </si>
  <si>
    <t>Vehicle insurance</t>
  </si>
  <si>
    <t>Vehicle lease &amp; mileage reimbursement</t>
  </si>
  <si>
    <t>Vehicle maint &amp; repair</t>
  </si>
  <si>
    <t>Job labor - gross wage</t>
  </si>
  <si>
    <t>LLC or LLP</t>
  </si>
  <si>
    <t>(L) Member's equity</t>
  </si>
  <si>
    <t>(L) &lt;Members' draw&gt;</t>
  </si>
  <si>
    <t>Systems Integration Material</t>
  </si>
  <si>
    <t>Systems Integration Labor</t>
  </si>
  <si>
    <t>Transactional Sales</t>
  </si>
  <si>
    <t>Maintenance Agreements</t>
  </si>
  <si>
    <t>Service T&amp;M Material</t>
  </si>
  <si>
    <t>Service T&amp;M Labor</t>
  </si>
  <si>
    <t>Freight</t>
  </si>
  <si>
    <t>Systems Subcontract Labor</t>
  </si>
  <si>
    <t>Service Subcontract Labor</t>
  </si>
  <si>
    <t>Permits/Bonds</t>
  </si>
  <si>
    <t>Project Under Billiing</t>
  </si>
  <si>
    <t>Inventory Clearing</t>
  </si>
  <si>
    <t>Project Work In Progress</t>
  </si>
  <si>
    <t>Sales Suspense</t>
  </si>
  <si>
    <t>NSCA Recommended Chart of Accounts</t>
  </si>
  <si>
    <t xml:space="preserve">Structure of an example 8 digit GL account </t>
  </si>
  <si>
    <t>Main Account</t>
  </si>
  <si>
    <t>-</t>
  </si>
  <si>
    <t>XXXX</t>
  </si>
  <si>
    <t>BBDD</t>
  </si>
  <si>
    <t>DD = Department</t>
  </si>
  <si>
    <t>System Integration Equipment Revenue</t>
  </si>
  <si>
    <t>The dash in the middle is just a visual divider</t>
  </si>
  <si>
    <t>Branches</t>
  </si>
  <si>
    <t>Departments</t>
  </si>
  <si>
    <t>01</t>
  </si>
  <si>
    <t>NYG - New York</t>
  </si>
  <si>
    <t>02</t>
  </si>
  <si>
    <t>MIA - Miami</t>
  </si>
  <si>
    <t>03</t>
  </si>
  <si>
    <t>SEA - Seattle</t>
  </si>
  <si>
    <t>04</t>
  </si>
  <si>
    <t>BOS - Boston</t>
  </si>
  <si>
    <t>ATL - Atlanta</t>
  </si>
  <si>
    <t>CLT - Charlotte</t>
  </si>
  <si>
    <t>DCA - Washington</t>
  </si>
  <si>
    <t>YYZ - Toronto</t>
  </si>
  <si>
    <t>YUL - Montreal</t>
  </si>
  <si>
    <t>YOW - Ottawa</t>
  </si>
  <si>
    <t>05</t>
  </si>
  <si>
    <t>06</t>
  </si>
  <si>
    <t>07</t>
  </si>
  <si>
    <t>08</t>
  </si>
  <si>
    <t>09</t>
  </si>
  <si>
    <t>10</t>
  </si>
  <si>
    <t>11</t>
  </si>
  <si>
    <t>Integration</t>
  </si>
  <si>
    <t>00</t>
  </si>
  <si>
    <t>Engineering</t>
  </si>
  <si>
    <t>Branch/Department Assignments</t>
  </si>
  <si>
    <t>Administration</t>
  </si>
  <si>
    <t>Managed Service</t>
  </si>
  <si>
    <t>Examples</t>
  </si>
  <si>
    <t>5000-0901</t>
  </si>
  <si>
    <t>Systems Integration Cost of Material</t>
  </si>
  <si>
    <t>Toronto / Integration</t>
  </si>
  <si>
    <t xml:space="preserve">Office Supplies </t>
  </si>
  <si>
    <t>6420-0800</t>
  </si>
  <si>
    <t>Washington / Administration</t>
  </si>
  <si>
    <t>LAX - Los Angeles</t>
  </si>
  <si>
    <t>Branch = LAX, Department = Integration</t>
  </si>
  <si>
    <t>Prebon Integration LLC</t>
  </si>
  <si>
    <t>LAX</t>
  </si>
  <si>
    <t>NYG</t>
  </si>
  <si>
    <t>MIA</t>
  </si>
  <si>
    <t>SEA</t>
  </si>
  <si>
    <t>BOS</t>
  </si>
  <si>
    <t>ATL</t>
  </si>
  <si>
    <t>CLT</t>
  </si>
  <si>
    <t>DCA</t>
  </si>
  <si>
    <t>YYZ</t>
  </si>
  <si>
    <t>YUL</t>
  </si>
  <si>
    <t>YOW</t>
  </si>
  <si>
    <t>Total</t>
  </si>
  <si>
    <t>Revenues</t>
  </si>
  <si>
    <t>Sales - Integration</t>
  </si>
  <si>
    <t>Sales - Service</t>
  </si>
  <si>
    <t>Sales - Box</t>
  </si>
  <si>
    <t>Sales - Managed Service</t>
  </si>
  <si>
    <t>Total - Revenues</t>
  </si>
  <si>
    <t>COGS - Materials</t>
  </si>
  <si>
    <t>Materials &amp; Sales Tax</t>
  </si>
  <si>
    <t>Freight Out</t>
  </si>
  <si>
    <t>Small Tools &amp; Safety</t>
  </si>
  <si>
    <t>Discounts Received - Vendors</t>
  </si>
  <si>
    <t>Inventory Adjustments</t>
  </si>
  <si>
    <t>Total Cost - Materials</t>
  </si>
  <si>
    <t>COGS - Subcontract</t>
  </si>
  <si>
    <t>Subcontract</t>
  </si>
  <si>
    <t>Total Cost - Subcontract</t>
  </si>
  <si>
    <t>COGS - Labor &amp; Burden</t>
  </si>
  <si>
    <t>Payroll - Field</t>
  </si>
  <si>
    <t>Payroll - Project Manager</t>
  </si>
  <si>
    <t>Bonus Distributions</t>
  </si>
  <si>
    <t>Labor Burden</t>
  </si>
  <si>
    <t>Labor Burden Variance</t>
  </si>
  <si>
    <t>Temporary Labor</t>
  </si>
  <si>
    <t>Total Cost - Labor &amp; Burden</t>
  </si>
  <si>
    <t>COGS - Other Direct Costs</t>
  </si>
  <si>
    <t>Bonds</t>
  </si>
  <si>
    <t>Equipment Rental/Repairs</t>
  </si>
  <si>
    <t>Welfare &amp; Training</t>
  </si>
  <si>
    <t>Computer Costs</t>
  </si>
  <si>
    <t>Telephone Expenses</t>
  </si>
  <si>
    <t>Meals, Travel &amp; Lodging</t>
  </si>
  <si>
    <t>Bad Debt Costs</t>
  </si>
  <si>
    <t>Interest and Fees</t>
  </si>
  <si>
    <t>Monitoring Services</t>
  </si>
  <si>
    <t>Deprec. - Field &amp; Shop Equipment</t>
  </si>
  <si>
    <t>Deprec. - Bldg./Comp./Furn.</t>
  </si>
  <si>
    <t>Misc Expense</t>
  </si>
  <si>
    <t>Customer Gifts - 50%</t>
  </si>
  <si>
    <t>Postage</t>
  </si>
  <si>
    <t>Total - Other Direct Costs</t>
  </si>
  <si>
    <t>Engineering Costs</t>
  </si>
  <si>
    <t>Payroll - Engineering</t>
  </si>
  <si>
    <t>Bonus Engineering</t>
  </si>
  <si>
    <t>Total - Engineering Costs</t>
  </si>
  <si>
    <t>Total COGS</t>
  </si>
  <si>
    <t>Gross Margin</t>
  </si>
  <si>
    <t>Sales Expenses</t>
  </si>
  <si>
    <t>Payroll - Selling</t>
  </si>
  <si>
    <t>Sales Commissions</t>
  </si>
  <si>
    <t>Employee Welfare</t>
  </si>
  <si>
    <t>Advertising &amp; Promotion</t>
  </si>
  <si>
    <t>Computer Expenses</t>
  </si>
  <si>
    <t>Office Expenses</t>
  </si>
  <si>
    <t>Travel &amp; Entertainment</t>
  </si>
  <si>
    <t>Fees and Taxes</t>
  </si>
  <si>
    <t>Depreciation</t>
  </si>
  <si>
    <t>Vehicle Allowances</t>
  </si>
  <si>
    <t>Misc Expenses</t>
  </si>
  <si>
    <t>Total Selling Expenses</t>
  </si>
  <si>
    <t>Sales Expense Ratio</t>
  </si>
  <si>
    <t>Administrative Expenses</t>
  </si>
  <si>
    <t>Payroll - Administration</t>
  </si>
  <si>
    <t>Bonus - Mgmt.</t>
  </si>
  <si>
    <t>Credit &amp; Collections Exp</t>
  </si>
  <si>
    <t>Advertising &amp; Promotions</t>
  </si>
  <si>
    <t>Rent &amp; Utilities</t>
  </si>
  <si>
    <t>Depreciation - Bldg./Comp./Furn.</t>
  </si>
  <si>
    <t>Vehicle Expense</t>
  </si>
  <si>
    <t>G &amp; A Exp. Charged - Branch</t>
  </si>
  <si>
    <t>G &amp; A Exp. Charged - Corp.</t>
  </si>
  <si>
    <t>Total Administrative Expenses</t>
  </si>
  <si>
    <t>Total Selling &amp; Administrative Expenses</t>
  </si>
  <si>
    <t>Operating Income</t>
  </si>
  <si>
    <t>Account No.</t>
  </si>
  <si>
    <t>Description</t>
  </si>
  <si>
    <t>Type</t>
  </si>
  <si>
    <t>ASSET</t>
  </si>
  <si>
    <t>Cash</t>
  </si>
  <si>
    <t>LIABILITY</t>
  </si>
  <si>
    <t>EQUITY</t>
  </si>
  <si>
    <t>Comment</t>
  </si>
  <si>
    <t>REVENUE</t>
  </si>
  <si>
    <t>EXPENSE</t>
  </si>
  <si>
    <t>Cost of goods sold</t>
  </si>
  <si>
    <t>Operating Revenue</t>
  </si>
  <si>
    <t>Current assets</t>
  </si>
  <si>
    <t>Fixed assets</t>
  </si>
  <si>
    <t>Current liabilities</t>
  </si>
  <si>
    <t>Long term liabilities</t>
  </si>
  <si>
    <t>Undeposited funds</t>
  </si>
  <si>
    <t>Accounts receivable</t>
  </si>
  <si>
    <t>1060</t>
  </si>
  <si>
    <t>Sub-Accounts = 0101</t>
  </si>
  <si>
    <t>Main Account = 4000</t>
  </si>
  <si>
    <t>Structure - Main Account - Branch/Department</t>
  </si>
  <si>
    <t>basic and intermediate tabs</t>
  </si>
  <si>
    <t xml:space="preserve">BB = Branch </t>
  </si>
  <si>
    <t xml:space="preserve">XXXX = Main account Number as per </t>
  </si>
  <si>
    <t>Sub-Account (Branch - Department)</t>
  </si>
  <si>
    <t>12/31/XXXX</t>
  </si>
  <si>
    <t>Subtotal indirect-direct</t>
  </si>
  <si>
    <t>Retainage</t>
  </si>
  <si>
    <t>Credit Clearing</t>
  </si>
  <si>
    <t>Maintenance agreement revenue suspense</t>
  </si>
  <si>
    <t>Project revenue suspense</t>
  </si>
  <si>
    <t>Block time/amount suspense</t>
  </si>
  <si>
    <t>Project over billing</t>
  </si>
  <si>
    <t>1330</t>
  </si>
  <si>
    <t>Credit clearing</t>
  </si>
  <si>
    <t>Inventory clearing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</si>
</sst>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@_)"/>
    <numFmt numFmtId="165" formatCode="###,###"/>
  </numFmts>
  <fonts count="2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name val="Arial"/>
    </font>
    <font>
      <b/>
      <sz val="12"/>
      <name val="Arial"/>
    </font>
    <font>
      <b/>
      <i/>
      <sz val="14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164" fontId="2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0" fillId="0" borderId="0" xfId="0" applyNumberFormat="1" applyAlignment="1"/>
    <xf numFmtId="0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ill="1"/>
    <xf numFmtId="0" fontId="0" fillId="0" borderId="0" xfId="0" applyNumberFormat="1" applyFill="1" applyAlignment="1">
      <alignment horizontal="right"/>
    </xf>
    <xf numFmtId="0" fontId="0" fillId="0" borderId="0" xfId="0" applyNumberFormat="1" applyFill="1" applyAlignment="1"/>
    <xf numFmtId="0" fontId="0" fillId="0" borderId="0" xfId="0" applyNumberFormat="1" applyAlignment="1">
      <alignment horizontal="left"/>
    </xf>
    <xf numFmtId="40" fontId="0" fillId="0" borderId="0" xfId="0" applyNumberFormat="1"/>
    <xf numFmtId="0" fontId="6" fillId="0" borderId="0" xfId="0" applyNumberFormat="1" applyFont="1" applyAlignment="1"/>
    <xf numFmtId="40" fontId="6" fillId="0" borderId="2" xfId="0" applyNumberFormat="1" applyFont="1" applyBorder="1"/>
    <xf numFmtId="40" fontId="6" fillId="0" borderId="0" xfId="0" applyNumberFormat="1" applyFont="1" applyBorder="1"/>
    <xf numFmtId="0" fontId="7" fillId="0" borderId="0" xfId="0" applyNumberFormat="1" applyFont="1" applyAlignment="1"/>
    <xf numFmtId="0" fontId="8" fillId="0" borderId="0" xfId="0" applyFont="1"/>
    <xf numFmtId="1" fontId="8" fillId="0" borderId="0" xfId="0" applyNumberFormat="1" applyFont="1"/>
    <xf numFmtId="0" fontId="8" fillId="0" borderId="0" xfId="0" applyNumberFormat="1" applyFont="1" applyAlignment="1"/>
    <xf numFmtId="0" fontId="9" fillId="0" borderId="0" xfId="0" applyNumberFormat="1" applyFont="1" applyAlignment="1"/>
    <xf numFmtId="0" fontId="8" fillId="0" borderId="0" xfId="0" quotePrefix="1" applyFont="1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8" fillId="0" borderId="0" xfId="0" applyFont="1" applyProtection="1">
      <protection locked="0"/>
    </xf>
    <xf numFmtId="44" fontId="1" fillId="0" borderId="5" xfId="1" applyBorder="1" applyProtection="1">
      <protection locked="0"/>
    </xf>
    <xf numFmtId="44" fontId="1" fillId="0" borderId="0" xfId="1" applyBorder="1" applyProtection="1">
      <protection locked="0"/>
    </xf>
    <xf numFmtId="44" fontId="1" fillId="0" borderId="2" xfId="1" applyBorder="1" applyProtection="1">
      <protection locked="0"/>
    </xf>
    <xf numFmtId="40" fontId="0" fillId="0" borderId="2" xfId="0" applyNumberFormat="1" applyBorder="1" applyProtection="1">
      <protection locked="0"/>
    </xf>
    <xf numFmtId="0" fontId="0" fillId="0" borderId="0" xfId="0" applyFill="1" applyProtection="1">
      <protection locked="0"/>
    </xf>
    <xf numFmtId="44" fontId="1" fillId="0" borderId="0" xfId="1" applyProtection="1">
      <protection locked="0"/>
    </xf>
    <xf numFmtId="40" fontId="6" fillId="0" borderId="2" xfId="0" applyNumberFormat="1" applyFont="1" applyBorder="1" applyProtection="1">
      <protection locked="0"/>
    </xf>
    <xf numFmtId="40" fontId="0" fillId="0" borderId="1" xfId="0" applyNumberFormat="1" applyBorder="1" applyProtection="1">
      <protection locked="0"/>
    </xf>
    <xf numFmtId="40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NumberFormat="1" applyAlignment="1" applyProtection="1">
      <protection locked="0"/>
    </xf>
    <xf numFmtId="0" fontId="5" fillId="0" borderId="0" xfId="0" applyFont="1" applyAlignment="1">
      <alignment horizontal="center"/>
    </xf>
    <xf numFmtId="0" fontId="0" fillId="2" borderId="0" xfId="0" applyNumberFormat="1" applyFill="1" applyAlignment="1">
      <alignment horizontal="right"/>
    </xf>
    <xf numFmtId="1" fontId="0" fillId="2" borderId="0" xfId="0" applyNumberFormat="1" applyFill="1" applyProtection="1">
      <protection locked="0"/>
    </xf>
    <xf numFmtId="0" fontId="0" fillId="2" borderId="0" xfId="0" applyNumberFormat="1" applyFill="1" applyAlignment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Fill="1"/>
    <xf numFmtId="0" fontId="13" fillId="3" borderId="0" xfId="0" applyFont="1" applyFill="1"/>
    <xf numFmtId="0" fontId="0" fillId="3" borderId="0" xfId="0" applyNumberFormat="1" applyFill="1" applyAlignment="1"/>
    <xf numFmtId="0" fontId="0" fillId="3" borderId="0" xfId="0" applyNumberFormat="1" applyFill="1" applyAlignment="1">
      <alignment horizontal="right"/>
    </xf>
    <xf numFmtId="0" fontId="10" fillId="0" borderId="0" xfId="0" applyFont="1" applyFill="1" applyAlignment="1" applyProtection="1">
      <alignment horizontal="center"/>
      <protection locked="0"/>
    </xf>
    <xf numFmtId="0" fontId="13" fillId="0" borderId="0" xfId="0" applyFont="1"/>
    <xf numFmtId="0" fontId="13" fillId="0" borderId="0" xfId="0" applyFont="1"/>
    <xf numFmtId="0" fontId="0" fillId="4" borderId="0" xfId="0" applyNumberFormat="1" applyFill="1" applyAlignment="1">
      <alignment horizontal="right"/>
    </xf>
    <xf numFmtId="0" fontId="13" fillId="4" borderId="0" xfId="0" applyFont="1" applyFill="1"/>
    <xf numFmtId="0" fontId="0" fillId="4" borderId="0" xfId="0" applyNumberFormat="1" applyFill="1" applyAlignment="1"/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quotePrefix="1" applyFont="1" applyAlignment="1">
      <alignment horizontal="left" vertical="top" wrapText="1"/>
    </xf>
    <xf numFmtId="0" fontId="16" fillId="0" borderId="0" xfId="0" applyFont="1" applyAlignment="1">
      <alignment horizontal="right"/>
    </xf>
    <xf numFmtId="0" fontId="13" fillId="0" borderId="0" xfId="0" applyFont="1" applyAlignment="1">
      <alignment horizontal="center" vertical="top" wrapText="1"/>
    </xf>
    <xf numFmtId="0" fontId="13" fillId="0" borderId="0" xfId="0" applyFont="1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  <xf numFmtId="0" fontId="16" fillId="0" borderId="0" xfId="0" applyFont="1"/>
    <xf numFmtId="0" fontId="19" fillId="0" borderId="0" xfId="0" applyFont="1"/>
    <xf numFmtId="165" fontId="16" fillId="0" borderId="0" xfId="0" applyNumberFormat="1" applyFont="1"/>
    <xf numFmtId="165" fontId="19" fillId="0" borderId="0" xfId="0" applyNumberFormat="1" applyFont="1"/>
    <xf numFmtId="10" fontId="16" fillId="0" borderId="0" xfId="0" applyNumberFormat="1" applyFont="1"/>
    <xf numFmtId="0" fontId="13" fillId="0" borderId="0" xfId="0" applyFont="1"/>
    <xf numFmtId="49" fontId="0" fillId="0" borderId="0" xfId="0" applyNumberFormat="1"/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49" fontId="0" fillId="0" borderId="0" xfId="0" applyNumberFormat="1" applyFill="1" applyAlignment="1">
      <alignment horizontal="left"/>
    </xf>
    <xf numFmtId="49" fontId="13" fillId="0" borderId="0" xfId="0" applyNumberFormat="1" applyFont="1" applyAlignment="1">
      <alignment horizontal="left"/>
    </xf>
    <xf numFmtId="49" fontId="0" fillId="4" borderId="0" xfId="0" applyNumberFormat="1" applyFill="1" applyAlignment="1">
      <alignment horizontal="left"/>
    </xf>
    <xf numFmtId="0" fontId="13" fillId="0" borderId="11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11" xfId="0" quotePrefix="1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13" xfId="0" quotePrefix="1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0" xfId="0" quotePrefix="1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quotePrefix="1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/>
    <xf numFmtId="0" fontId="13" fillId="0" borderId="8" xfId="0" applyFont="1" applyBorder="1" applyAlignment="1">
      <alignment horizontal="left" vertical="top" wrapText="1"/>
    </xf>
    <xf numFmtId="0" fontId="13" fillId="0" borderId="7" xfId="0" applyFont="1" applyBorder="1"/>
    <xf numFmtId="0" fontId="13" fillId="0" borderId="7" xfId="0" applyFont="1" applyBorder="1" applyAlignment="1">
      <alignment horizontal="left" vertical="top" wrapText="1"/>
    </xf>
    <xf numFmtId="0" fontId="21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/>
    <xf numFmtId="0" fontId="13" fillId="0" borderId="10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0" xfId="0" applyFont="1"/>
    <xf numFmtId="40" fontId="0" fillId="0" borderId="0" xfId="0" applyNumberFormat="1" applyFill="1"/>
    <xf numFmtId="40" fontId="8" fillId="0" borderId="0" xfId="0" applyNumberFormat="1" applyFont="1" applyFill="1"/>
    <xf numFmtId="40" fontId="0" fillId="0" borderId="7" xfId="0" applyNumberFormat="1" applyFill="1" applyBorder="1" applyProtection="1">
      <protection locked="0"/>
    </xf>
    <xf numFmtId="40" fontId="0" fillId="0" borderId="4" xfId="0" applyNumberFormat="1" applyFill="1" applyBorder="1" applyProtection="1">
      <protection locked="0"/>
    </xf>
    <xf numFmtId="40" fontId="0" fillId="0" borderId="8" xfId="0" applyNumberFormat="1" applyFill="1" applyBorder="1" applyProtection="1">
      <protection locked="0"/>
    </xf>
    <xf numFmtId="40" fontId="6" fillId="0" borderId="0" xfId="0" applyNumberFormat="1" applyFont="1" applyFill="1" applyBorder="1"/>
    <xf numFmtId="40" fontId="6" fillId="0" borderId="2" xfId="0" applyNumberFormat="1" applyFont="1" applyFill="1" applyBorder="1"/>
    <xf numFmtId="40" fontId="0" fillId="0" borderId="2" xfId="0" applyNumberFormat="1" applyFill="1" applyBorder="1" applyProtection="1">
      <protection locked="0"/>
    </xf>
    <xf numFmtId="40" fontId="0" fillId="0" borderId="4" xfId="0" applyNumberFormat="1" applyFill="1" applyBorder="1"/>
    <xf numFmtId="40" fontId="0" fillId="0" borderId="9" xfId="0" applyNumberFormat="1" applyFill="1" applyBorder="1" applyProtection="1"/>
    <xf numFmtId="0" fontId="5" fillId="0" borderId="0" xfId="0" applyFont="1" applyFill="1" applyAlignment="1">
      <alignment horizontal="center"/>
    </xf>
    <xf numFmtId="40" fontId="0" fillId="0" borderId="0" xfId="0" applyNumberFormat="1" applyFill="1" applyProtection="1">
      <protection locked="0"/>
    </xf>
    <xf numFmtId="40" fontId="0" fillId="0" borderId="7" xfId="0" applyNumberFormat="1" applyFill="1" applyBorder="1"/>
    <xf numFmtId="40" fontId="0" fillId="0" borderId="0" xfId="0" applyNumberFormat="1" applyFill="1" applyBorder="1" applyProtection="1">
      <protection locked="0"/>
    </xf>
    <xf numFmtId="0" fontId="6" fillId="0" borderId="0" xfId="0" applyFont="1"/>
    <xf numFmtId="0" fontId="6" fillId="0" borderId="10" xfId="0" applyFont="1" applyBorder="1"/>
    <xf numFmtId="0" fontId="13" fillId="0" borderId="0" xfId="0" applyFont="1"/>
    <xf numFmtId="0" fontId="13" fillId="0" borderId="0" xfId="0" applyFont="1" applyFill="1"/>
    <xf numFmtId="0" fontId="0" fillId="0" borderId="0" xfId="0" applyAlignment="1">
      <alignment horizontal="left"/>
    </xf>
    <xf numFmtId="0" fontId="13" fillId="0" borderId="0" xfId="0" applyFont="1"/>
    <xf numFmtId="0" fontId="13" fillId="0" borderId="10" xfId="0" applyFont="1" applyBorder="1"/>
    <xf numFmtId="0" fontId="13" fillId="0" borderId="0" xfId="0" applyFont="1" applyBorder="1"/>
    <xf numFmtId="0" fontId="10" fillId="0" borderId="0" xfId="0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Fill="1" applyAlignment="1" applyProtection="1">
      <alignment horizontal="center"/>
      <protection locked="0"/>
    </xf>
    <xf numFmtId="0" fontId="13" fillId="0" borderId="0" xfId="0" applyFont="1" applyFill="1"/>
    <xf numFmtId="0" fontId="13" fillId="0" borderId="10" xfId="0" applyFont="1" applyFill="1" applyBorder="1"/>
    <xf numFmtId="0" fontId="13" fillId="0" borderId="0" xfId="0" applyFont="1" applyFill="1" applyBorder="1"/>
    <xf numFmtId="0" fontId="13" fillId="2" borderId="0" xfId="0" applyFont="1" applyFill="1"/>
    <xf numFmtId="0" fontId="13" fillId="2" borderId="0" xfId="0" applyFont="1" applyFill="1" applyBorder="1"/>
    <xf numFmtId="0" fontId="13" fillId="0" borderId="3" xfId="0" quotePrefix="1" applyFont="1" applyBorder="1" applyAlignment="1">
      <alignment horizontal="right" vertical="center" wrapText="1"/>
    </xf>
    <xf numFmtId="0" fontId="13" fillId="0" borderId="12" xfId="0" quotePrefix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0" fillId="0" borderId="4" xfId="0" quotePrefix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81"/>
  <sheetViews>
    <sheetView tabSelected="1" zoomScale="101" zoomScaleNormal="101" workbookViewId="0">
      <selection activeCell="G28" sqref="G28"/>
    </sheetView>
  </sheetViews>
  <sheetFormatPr defaultRowHeight="12.75" x14ac:dyDescent="0.2"/>
  <cols>
    <col min="1" max="1" width="2.7109375" style="23" customWidth="1"/>
    <col min="2" max="3" width="2.7109375" customWidth="1"/>
    <col min="4" max="4" width="6.42578125" style="3" bestFit="1" customWidth="1"/>
    <col min="5" max="5" width="6.42578125" style="3" customWidth="1"/>
    <col min="6" max="6" width="8.28515625" style="5" customWidth="1"/>
    <col min="7" max="7" width="42.7109375" style="5" customWidth="1"/>
    <col min="8" max="8" width="10.5703125" style="103" customWidth="1"/>
    <col min="9" max="9" width="12.28515625" bestFit="1" customWidth="1"/>
    <col min="10" max="10" width="11.7109375" style="23" bestFit="1" customWidth="1"/>
    <col min="11" max="15" width="9.28515625" style="23"/>
  </cols>
  <sheetData>
    <row r="1" spans="1:15" ht="18" x14ac:dyDescent="0.25">
      <c r="B1" s="126" t="s">
        <v>205</v>
      </c>
      <c r="C1" s="126"/>
      <c r="D1" s="126"/>
      <c r="E1" s="126"/>
      <c r="F1" s="126"/>
      <c r="G1" s="126"/>
    </row>
    <row r="2" spans="1:15" x14ac:dyDescent="0.2">
      <c r="B2" s="8"/>
      <c r="C2" s="8"/>
      <c r="D2" s="7"/>
      <c r="E2" s="7"/>
      <c r="F2" s="7"/>
      <c r="G2" s="7"/>
    </row>
    <row r="3" spans="1:15" ht="18" x14ac:dyDescent="0.25">
      <c r="B3" s="127" t="s">
        <v>46</v>
      </c>
      <c r="C3" s="127"/>
      <c r="D3" s="127"/>
      <c r="E3" s="127"/>
      <c r="F3" s="127"/>
      <c r="G3" s="127"/>
    </row>
    <row r="4" spans="1:15" ht="18" x14ac:dyDescent="0.25">
      <c r="B4" s="126" t="s">
        <v>36</v>
      </c>
      <c r="C4" s="126"/>
      <c r="D4" s="126"/>
      <c r="E4" s="126"/>
      <c r="F4" s="126"/>
      <c r="G4" s="126"/>
    </row>
    <row r="5" spans="1:15" ht="18.75" x14ac:dyDescent="0.3">
      <c r="B5" s="127" t="s">
        <v>169</v>
      </c>
      <c r="C5" s="127"/>
      <c r="D5" s="127"/>
      <c r="E5" s="127"/>
      <c r="F5" s="127"/>
      <c r="G5" s="127"/>
    </row>
    <row r="6" spans="1:15" s="18" customFormat="1" ht="15.75" x14ac:dyDescent="0.25">
      <c r="A6" s="25"/>
      <c r="B6" s="22" t="s">
        <v>37</v>
      </c>
      <c r="D6" s="19"/>
      <c r="E6" s="19"/>
      <c r="F6" s="20"/>
      <c r="G6" s="21" t="s">
        <v>30</v>
      </c>
      <c r="H6" s="104"/>
      <c r="K6" s="25"/>
      <c r="L6" s="25"/>
      <c r="M6" s="25"/>
      <c r="N6" s="25"/>
      <c r="O6" s="25"/>
    </row>
    <row r="7" spans="1:15" x14ac:dyDescent="0.2">
      <c r="B7" s="2" t="s">
        <v>0</v>
      </c>
      <c r="C7" s="2"/>
    </row>
    <row r="8" spans="1:15" x14ac:dyDescent="0.2">
      <c r="D8" s="6">
        <v>1000</v>
      </c>
      <c r="E8" s="6"/>
      <c r="F8" s="42" t="s">
        <v>171</v>
      </c>
      <c r="H8" s="105"/>
    </row>
    <row r="9" spans="1:15" x14ac:dyDescent="0.2">
      <c r="D9" s="6">
        <v>1020</v>
      </c>
      <c r="E9" s="6"/>
      <c r="F9" s="42" t="s">
        <v>1</v>
      </c>
      <c r="H9" s="106"/>
    </row>
    <row r="10" spans="1:15" x14ac:dyDescent="0.2">
      <c r="D10" s="4">
        <v>1050</v>
      </c>
      <c r="E10" s="4"/>
      <c r="F10" s="42" t="s">
        <v>59</v>
      </c>
      <c r="H10" s="107"/>
    </row>
    <row r="11" spans="1:15" x14ac:dyDescent="0.2">
      <c r="F11" s="14" t="s">
        <v>24</v>
      </c>
      <c r="G11" s="14"/>
      <c r="I11" s="15">
        <f>SUM(H8:H10)</f>
        <v>0</v>
      </c>
    </row>
    <row r="12" spans="1:15" x14ac:dyDescent="0.2">
      <c r="B12" s="2" t="s">
        <v>2</v>
      </c>
      <c r="C12" s="2"/>
      <c r="H12" s="108"/>
    </row>
    <row r="13" spans="1:15" x14ac:dyDescent="0.2">
      <c r="D13" s="6">
        <v>1100</v>
      </c>
      <c r="E13" s="6"/>
      <c r="F13" s="42" t="s">
        <v>63</v>
      </c>
      <c r="H13" s="105"/>
    </row>
    <row r="14" spans="1:15" x14ac:dyDescent="0.2">
      <c r="D14" s="4">
        <v>1110</v>
      </c>
      <c r="E14" s="4"/>
      <c r="F14" s="42" t="s">
        <v>60</v>
      </c>
      <c r="H14" s="106"/>
    </row>
    <row r="15" spans="1:15" x14ac:dyDescent="0.2">
      <c r="D15" s="3">
        <v>1120</v>
      </c>
      <c r="F15" s="42" t="s">
        <v>61</v>
      </c>
      <c r="H15" s="106"/>
    </row>
    <row r="16" spans="1:15" x14ac:dyDescent="0.2">
      <c r="D16" s="3">
        <v>1150</v>
      </c>
      <c r="F16" s="120" t="s">
        <v>62</v>
      </c>
      <c r="G16" s="11"/>
      <c r="H16" s="106"/>
    </row>
    <row r="17" spans="2:9" x14ac:dyDescent="0.2">
      <c r="D17" s="3">
        <v>1199</v>
      </c>
      <c r="F17" s="42" t="s">
        <v>144</v>
      </c>
      <c r="H17" s="106"/>
    </row>
    <row r="18" spans="2:9" x14ac:dyDescent="0.2">
      <c r="D18" s="6">
        <v>1200</v>
      </c>
      <c r="E18" s="6"/>
      <c r="F18" s="120" t="s">
        <v>50</v>
      </c>
      <c r="H18" s="107"/>
    </row>
    <row r="19" spans="2:9" x14ac:dyDescent="0.2">
      <c r="F19" s="14" t="s">
        <v>25</v>
      </c>
      <c r="G19" s="14"/>
      <c r="I19" s="15">
        <f>SUM(H13:H18)</f>
        <v>0</v>
      </c>
    </row>
    <row r="20" spans="2:9" x14ac:dyDescent="0.2">
      <c r="B20" s="2" t="s">
        <v>4</v>
      </c>
      <c r="C20" s="2"/>
    </row>
    <row r="21" spans="2:9" x14ac:dyDescent="0.2">
      <c r="D21" s="4">
        <v>1500</v>
      </c>
      <c r="E21" s="4"/>
      <c r="F21" s="42" t="s">
        <v>64</v>
      </c>
      <c r="H21" s="105"/>
    </row>
    <row r="22" spans="2:9" x14ac:dyDescent="0.2">
      <c r="D22" s="4">
        <v>1510</v>
      </c>
      <c r="E22" s="4"/>
      <c r="F22" s="42" t="s">
        <v>65</v>
      </c>
      <c r="H22" s="106"/>
    </row>
    <row r="23" spans="2:9" x14ac:dyDescent="0.2">
      <c r="D23" s="4">
        <v>1520</v>
      </c>
      <c r="E23" s="4"/>
      <c r="F23" s="42" t="s">
        <v>66</v>
      </c>
      <c r="H23" s="106"/>
    </row>
    <row r="24" spans="2:9" x14ac:dyDescent="0.2">
      <c r="D24" s="4">
        <v>1530</v>
      </c>
      <c r="E24" s="4"/>
      <c r="F24" s="42" t="s">
        <v>67</v>
      </c>
      <c r="G24"/>
      <c r="H24" s="106"/>
    </row>
    <row r="25" spans="2:9" x14ac:dyDescent="0.2">
      <c r="D25" s="4">
        <v>1540</v>
      </c>
      <c r="E25" s="4"/>
      <c r="F25" s="42" t="s">
        <v>5</v>
      </c>
      <c r="H25" s="106"/>
    </row>
    <row r="26" spans="2:9" x14ac:dyDescent="0.2">
      <c r="D26" s="4">
        <v>1570</v>
      </c>
      <c r="E26" s="4"/>
      <c r="F26" s="42" t="s">
        <v>47</v>
      </c>
      <c r="G26"/>
      <c r="H26" s="106"/>
    </row>
    <row r="27" spans="2:9" x14ac:dyDescent="0.2">
      <c r="D27" s="4">
        <v>1580</v>
      </c>
      <c r="E27" s="4"/>
      <c r="F27" s="42" t="s">
        <v>172</v>
      </c>
      <c r="G27"/>
      <c r="H27" s="106"/>
    </row>
    <row r="28" spans="2:9" x14ac:dyDescent="0.2">
      <c r="D28" s="4">
        <v>1590</v>
      </c>
      <c r="E28" s="4"/>
      <c r="F28" s="42" t="s">
        <v>68</v>
      </c>
      <c r="G28"/>
      <c r="H28" s="107"/>
    </row>
    <row r="29" spans="2:9" x14ac:dyDescent="0.2">
      <c r="F29" s="14" t="s">
        <v>26</v>
      </c>
      <c r="G29" s="14"/>
      <c r="H29" s="109">
        <f>SUM(H21:H28)</f>
        <v>0</v>
      </c>
    </row>
    <row r="30" spans="2:9" x14ac:dyDescent="0.2">
      <c r="B30" s="2" t="s">
        <v>6</v>
      </c>
      <c r="C30" s="2"/>
    </row>
    <row r="31" spans="2:9" x14ac:dyDescent="0.2">
      <c r="D31" s="4">
        <v>1600</v>
      </c>
      <c r="E31" s="4"/>
      <c r="F31" t="s">
        <v>69</v>
      </c>
      <c r="G31"/>
      <c r="H31" s="110"/>
    </row>
    <row r="32" spans="2:9" x14ac:dyDescent="0.2">
      <c r="D32" s="4"/>
      <c r="E32" s="4"/>
      <c r="F32" s="14" t="s">
        <v>31</v>
      </c>
      <c r="G32" s="14"/>
      <c r="H32" s="109">
        <f>SUM(H31:H31)</f>
        <v>0</v>
      </c>
    </row>
    <row r="33" spans="1:15" x14ac:dyDescent="0.2">
      <c r="D33" s="4"/>
      <c r="E33" s="4"/>
      <c r="F33" s="14" t="s">
        <v>27</v>
      </c>
      <c r="G33" s="14"/>
      <c r="I33" s="15">
        <f>+H29+H32</f>
        <v>0</v>
      </c>
    </row>
    <row r="34" spans="1:15" x14ac:dyDescent="0.2">
      <c r="B34" s="2" t="s">
        <v>3</v>
      </c>
      <c r="C34" s="2"/>
    </row>
    <row r="35" spans="1:15" x14ac:dyDescent="0.2">
      <c r="D35" s="4">
        <v>1700</v>
      </c>
      <c r="E35" s="4"/>
      <c r="F35" s="42" t="s">
        <v>70</v>
      </c>
      <c r="H35" s="105"/>
    </row>
    <row r="36" spans="1:15" x14ac:dyDescent="0.2">
      <c r="D36" s="3">
        <v>1720</v>
      </c>
      <c r="F36" s="42" t="s">
        <v>71</v>
      </c>
      <c r="H36" s="106"/>
    </row>
    <row r="37" spans="1:15" x14ac:dyDescent="0.2">
      <c r="D37" s="4">
        <v>1730</v>
      </c>
      <c r="E37" s="4"/>
      <c r="F37" s="42" t="s">
        <v>72</v>
      </c>
      <c r="H37" s="107"/>
    </row>
    <row r="38" spans="1:15" x14ac:dyDescent="0.2">
      <c r="F38" s="14" t="s">
        <v>28</v>
      </c>
      <c r="G38" s="14"/>
      <c r="I38" s="15">
        <f>SUM(H35:H37)</f>
        <v>0</v>
      </c>
    </row>
    <row r="39" spans="1:15" ht="13.5" thickBot="1" x14ac:dyDescent="0.25">
      <c r="F39" s="14"/>
      <c r="G39" s="17" t="s">
        <v>29</v>
      </c>
      <c r="H39" s="108"/>
      <c r="J39" s="26">
        <f>SUM(I11:I38)</f>
        <v>0</v>
      </c>
    </row>
    <row r="40" spans="1:15" ht="13.5" thickTop="1" x14ac:dyDescent="0.2">
      <c r="F40" s="14"/>
      <c r="G40" s="17"/>
      <c r="H40" s="108"/>
      <c r="J40" s="27"/>
    </row>
    <row r="41" spans="1:15" s="18" customFormat="1" ht="15.75" x14ac:dyDescent="0.25">
      <c r="A41" s="25"/>
      <c r="D41" s="19"/>
      <c r="E41" s="19"/>
      <c r="F41" s="20"/>
      <c r="G41" s="21" t="s">
        <v>32</v>
      </c>
      <c r="H41" s="104"/>
      <c r="J41" s="25"/>
      <c r="K41" s="25"/>
      <c r="L41" s="25"/>
      <c r="M41" s="25"/>
      <c r="N41" s="25"/>
      <c r="O41" s="25"/>
    </row>
    <row r="42" spans="1:15" x14ac:dyDescent="0.2">
      <c r="B42" s="2" t="s">
        <v>7</v>
      </c>
      <c r="C42" s="2"/>
    </row>
    <row r="43" spans="1:15" x14ac:dyDescent="0.2">
      <c r="D43">
        <v>2000</v>
      </c>
      <c r="E43"/>
      <c r="F43" s="122" t="s">
        <v>73</v>
      </c>
      <c r="G43" s="123"/>
      <c r="H43" s="105"/>
    </row>
    <row r="44" spans="1:15" s="9" customFormat="1" x14ac:dyDescent="0.2">
      <c r="A44" s="30"/>
      <c r="D44" s="9">
        <v>2010</v>
      </c>
      <c r="F44" s="128" t="s">
        <v>178</v>
      </c>
      <c r="G44" s="129"/>
      <c r="H44" s="106"/>
      <c r="J44" s="30"/>
      <c r="K44" s="30"/>
      <c r="L44" s="30"/>
      <c r="M44" s="30"/>
      <c r="N44" s="30"/>
      <c r="O44" s="30"/>
    </row>
    <row r="45" spans="1:15" x14ac:dyDescent="0.2">
      <c r="D45">
        <v>2050</v>
      </c>
      <c r="E45"/>
      <c r="F45" s="122" t="s">
        <v>74</v>
      </c>
      <c r="G45" s="123"/>
      <c r="H45" s="106"/>
    </row>
    <row r="46" spans="1:15" x14ac:dyDescent="0.2">
      <c r="D46">
        <v>2100</v>
      </c>
      <c r="E46"/>
      <c r="F46" s="122" t="s">
        <v>75</v>
      </c>
      <c r="G46" s="123"/>
      <c r="H46" s="106"/>
    </row>
    <row r="47" spans="1:15" x14ac:dyDescent="0.2">
      <c r="D47">
        <v>2150</v>
      </c>
      <c r="E47"/>
      <c r="F47" s="122" t="s">
        <v>174</v>
      </c>
      <c r="G47" s="123"/>
      <c r="H47" s="106"/>
    </row>
    <row r="48" spans="1:15" x14ac:dyDescent="0.2">
      <c r="D48">
        <v>2200</v>
      </c>
      <c r="E48"/>
      <c r="F48" s="122" t="s">
        <v>76</v>
      </c>
      <c r="G48" s="123"/>
      <c r="H48" s="106"/>
    </row>
    <row r="49" spans="4:9" x14ac:dyDescent="0.2">
      <c r="D49">
        <v>2210</v>
      </c>
      <c r="E49"/>
      <c r="F49" s="122" t="s">
        <v>77</v>
      </c>
      <c r="G49" s="123"/>
      <c r="H49" s="106"/>
    </row>
    <row r="50" spans="4:9" x14ac:dyDescent="0.2">
      <c r="D50">
        <v>2220</v>
      </c>
      <c r="E50"/>
      <c r="F50" s="122" t="s">
        <v>78</v>
      </c>
      <c r="G50" s="123"/>
      <c r="H50" s="106"/>
    </row>
    <row r="51" spans="4:9" x14ac:dyDescent="0.2">
      <c r="D51">
        <v>2300</v>
      </c>
      <c r="E51"/>
      <c r="F51" s="122" t="s">
        <v>79</v>
      </c>
      <c r="G51" s="123"/>
      <c r="H51" s="106"/>
    </row>
    <row r="52" spans="4:9" x14ac:dyDescent="0.2">
      <c r="D52">
        <v>2300</v>
      </c>
      <c r="E52">
        <v>100</v>
      </c>
      <c r="F52" s="43">
        <v>2310</v>
      </c>
      <c r="G52" s="42" t="s">
        <v>87</v>
      </c>
      <c r="H52" s="106"/>
    </row>
    <row r="53" spans="4:9" x14ac:dyDescent="0.2">
      <c r="D53">
        <v>2300</v>
      </c>
      <c r="E53">
        <v>200</v>
      </c>
      <c r="F53" s="43">
        <v>2320</v>
      </c>
      <c r="G53" s="42" t="s">
        <v>88</v>
      </c>
      <c r="H53" s="106"/>
    </row>
    <row r="54" spans="4:9" x14ac:dyDescent="0.2">
      <c r="D54">
        <v>2300</v>
      </c>
      <c r="E54">
        <v>300</v>
      </c>
      <c r="F54" s="43">
        <v>2330</v>
      </c>
      <c r="G54" s="42" t="s">
        <v>89</v>
      </c>
      <c r="H54" s="106"/>
    </row>
    <row r="55" spans="4:9" x14ac:dyDescent="0.2">
      <c r="D55">
        <v>2300</v>
      </c>
      <c r="E55">
        <v>400</v>
      </c>
      <c r="F55" s="43">
        <v>2340</v>
      </c>
      <c r="G55" s="42" t="s">
        <v>90</v>
      </c>
      <c r="H55" s="106"/>
    </row>
    <row r="56" spans="4:9" x14ac:dyDescent="0.2">
      <c r="D56">
        <v>2300</v>
      </c>
      <c r="E56">
        <v>500</v>
      </c>
      <c r="F56" s="43">
        <v>2350</v>
      </c>
      <c r="G56" s="42" t="s">
        <v>91</v>
      </c>
      <c r="H56" s="106"/>
    </row>
    <row r="57" spans="4:9" x14ac:dyDescent="0.2">
      <c r="D57">
        <v>2400</v>
      </c>
      <c r="E57"/>
      <c r="F57" s="122" t="s">
        <v>80</v>
      </c>
      <c r="G57" s="123"/>
      <c r="H57" s="106"/>
    </row>
    <row r="58" spans="4:9" x14ac:dyDescent="0.2">
      <c r="D58">
        <v>2410</v>
      </c>
      <c r="E58"/>
      <c r="F58" s="122" t="s">
        <v>81</v>
      </c>
      <c r="G58" s="123"/>
      <c r="H58" s="106"/>
    </row>
    <row r="59" spans="4:9" x14ac:dyDescent="0.2">
      <c r="D59">
        <v>2420</v>
      </c>
      <c r="E59"/>
      <c r="F59" s="122" t="s">
        <v>82</v>
      </c>
      <c r="G59" s="123"/>
      <c r="H59" s="106"/>
    </row>
    <row r="60" spans="4:9" x14ac:dyDescent="0.2">
      <c r="D60">
        <v>2500</v>
      </c>
      <c r="E60"/>
      <c r="F60" s="122" t="s">
        <v>83</v>
      </c>
      <c r="G60" s="123"/>
      <c r="H60" s="106"/>
    </row>
    <row r="61" spans="4:9" x14ac:dyDescent="0.2">
      <c r="D61">
        <v>2600</v>
      </c>
      <c r="E61"/>
      <c r="F61" s="122" t="s">
        <v>84</v>
      </c>
      <c r="G61" s="123"/>
      <c r="H61" s="106"/>
    </row>
    <row r="62" spans="4:9" x14ac:dyDescent="0.2">
      <c r="D62">
        <v>2610</v>
      </c>
      <c r="E62"/>
      <c r="F62" s="122" t="s">
        <v>85</v>
      </c>
      <c r="G62" s="123"/>
      <c r="H62" s="106"/>
    </row>
    <row r="63" spans="4:9" x14ac:dyDescent="0.2">
      <c r="D63">
        <v>2620</v>
      </c>
      <c r="E63"/>
      <c r="F63" s="122" t="s">
        <v>86</v>
      </c>
      <c r="G63" s="123"/>
      <c r="H63" s="107"/>
    </row>
    <row r="64" spans="4:9" x14ac:dyDescent="0.2">
      <c r="F64" s="14" t="s">
        <v>33</v>
      </c>
      <c r="I64" s="15">
        <f>SUM(H43:H63)</f>
        <v>0</v>
      </c>
    </row>
    <row r="65" spans="1:15" x14ac:dyDescent="0.2">
      <c r="B65" s="2" t="s">
        <v>8</v>
      </c>
      <c r="C65" s="2"/>
    </row>
    <row r="66" spans="1:15" x14ac:dyDescent="0.2">
      <c r="D66" s="6">
        <v>2800</v>
      </c>
      <c r="E66" s="6"/>
      <c r="F66" s="5" t="s">
        <v>145</v>
      </c>
      <c r="H66" s="105"/>
    </row>
    <row r="67" spans="1:15" x14ac:dyDescent="0.2">
      <c r="D67" s="6">
        <v>2900</v>
      </c>
      <c r="E67" s="6"/>
      <c r="F67" t="s">
        <v>146</v>
      </c>
      <c r="G67"/>
      <c r="H67" s="106"/>
    </row>
    <row r="68" spans="1:15" x14ac:dyDescent="0.2">
      <c r="D68" s="6">
        <v>2950</v>
      </c>
      <c r="E68" s="6"/>
      <c r="F68" t="s">
        <v>147</v>
      </c>
      <c r="G68"/>
      <c r="H68" s="107"/>
    </row>
    <row r="69" spans="1:15" x14ac:dyDescent="0.2">
      <c r="F69" s="14" t="s">
        <v>34</v>
      </c>
      <c r="I69" s="15">
        <f>SUM(H66:H68)</f>
        <v>0</v>
      </c>
    </row>
    <row r="70" spans="1:15" x14ac:dyDescent="0.2">
      <c r="F70" s="14"/>
      <c r="G70" s="17" t="s">
        <v>35</v>
      </c>
      <c r="H70" s="108"/>
      <c r="J70" s="28">
        <f>SUM(I43:I69)</f>
        <v>0</v>
      </c>
    </row>
    <row r="71" spans="1:15" x14ac:dyDescent="0.2">
      <c r="F71" s="14"/>
      <c r="G71" s="17"/>
      <c r="H71" s="108"/>
      <c r="J71" s="27"/>
    </row>
    <row r="72" spans="1:15" s="18" customFormat="1" ht="15.75" x14ac:dyDescent="0.25">
      <c r="A72" s="25"/>
      <c r="D72" s="19"/>
      <c r="E72" s="19"/>
      <c r="F72" s="20"/>
      <c r="G72" s="21" t="s">
        <v>9</v>
      </c>
      <c r="H72" s="104"/>
      <c r="J72" s="25"/>
      <c r="K72" s="25"/>
      <c r="L72" s="25"/>
      <c r="M72" s="25"/>
      <c r="N72" s="25"/>
      <c r="O72" s="25"/>
    </row>
    <row r="73" spans="1:15" x14ac:dyDescent="0.2">
      <c r="B73" s="2" t="s">
        <v>9</v>
      </c>
      <c r="C73" s="2"/>
    </row>
    <row r="74" spans="1:15" x14ac:dyDescent="0.2">
      <c r="B74" s="2"/>
      <c r="C74" s="2"/>
      <c r="D74" s="3">
        <v>3000</v>
      </c>
      <c r="F74" s="5" t="s">
        <v>92</v>
      </c>
    </row>
    <row r="75" spans="1:15" x14ac:dyDescent="0.2">
      <c r="C75" s="2" t="s">
        <v>16</v>
      </c>
    </row>
    <row r="76" spans="1:15" x14ac:dyDescent="0.2">
      <c r="D76" s="6">
        <v>3010</v>
      </c>
      <c r="E76" s="6"/>
      <c r="F76" s="5" t="s">
        <v>93</v>
      </c>
      <c r="H76" s="105"/>
    </row>
    <row r="77" spans="1:15" x14ac:dyDescent="0.2">
      <c r="D77" s="6">
        <v>3020</v>
      </c>
      <c r="E77" s="6"/>
      <c r="F77" s="5" t="s">
        <v>94</v>
      </c>
      <c r="H77" s="106"/>
    </row>
    <row r="78" spans="1:15" x14ac:dyDescent="0.2">
      <c r="D78" s="6">
        <v>3050</v>
      </c>
      <c r="E78" s="6"/>
      <c r="F78" s="5" t="s">
        <v>51</v>
      </c>
      <c r="H78" s="106"/>
    </row>
    <row r="79" spans="1:15" x14ac:dyDescent="0.2">
      <c r="C79" s="2" t="s">
        <v>19</v>
      </c>
      <c r="D79" s="6"/>
      <c r="E79" s="6"/>
      <c r="H79" s="111"/>
    </row>
    <row r="80" spans="1:15" x14ac:dyDescent="0.2">
      <c r="D80" s="6">
        <v>3101</v>
      </c>
      <c r="E80" s="6"/>
      <c r="F80" s="5" t="s">
        <v>52</v>
      </c>
      <c r="H80" s="106"/>
    </row>
    <row r="81" spans="3:10" x14ac:dyDescent="0.2">
      <c r="D81" s="6">
        <v>3102</v>
      </c>
      <c r="E81" s="6"/>
      <c r="F81" s="5" t="s">
        <v>53</v>
      </c>
      <c r="H81" s="106"/>
    </row>
    <row r="82" spans="3:10" x14ac:dyDescent="0.2">
      <c r="D82" s="6">
        <v>3151</v>
      </c>
      <c r="E82" s="6"/>
      <c r="F82" s="5" t="s">
        <v>54</v>
      </c>
      <c r="H82" s="106"/>
    </row>
    <row r="83" spans="3:10" x14ac:dyDescent="0.2">
      <c r="D83" s="6">
        <v>3152</v>
      </c>
      <c r="E83" s="6"/>
      <c r="F83" s="5" t="s">
        <v>55</v>
      </c>
      <c r="H83" s="106"/>
    </row>
    <row r="84" spans="3:10" x14ac:dyDescent="0.2">
      <c r="C84" s="1" t="s">
        <v>17</v>
      </c>
      <c r="D84" s="6"/>
      <c r="E84" s="6"/>
      <c r="H84" s="111"/>
    </row>
    <row r="85" spans="3:10" x14ac:dyDescent="0.2">
      <c r="D85" s="6">
        <v>3200</v>
      </c>
      <c r="E85" s="6"/>
      <c r="F85" s="5" t="s">
        <v>95</v>
      </c>
      <c r="H85" s="106"/>
    </row>
    <row r="86" spans="3:10" x14ac:dyDescent="0.2">
      <c r="D86" s="6">
        <v>3250</v>
      </c>
      <c r="E86" s="6"/>
      <c r="F86" s="5" t="s">
        <v>96</v>
      </c>
      <c r="H86" s="106"/>
    </row>
    <row r="87" spans="3:10" x14ac:dyDescent="0.2">
      <c r="C87" s="1" t="s">
        <v>188</v>
      </c>
      <c r="D87" s="6"/>
      <c r="E87" s="6"/>
      <c r="H87" s="111"/>
    </row>
    <row r="88" spans="3:10" x14ac:dyDescent="0.2">
      <c r="D88" s="6">
        <v>3300</v>
      </c>
      <c r="E88" s="6"/>
      <c r="F88" s="5" t="s">
        <v>189</v>
      </c>
      <c r="H88" s="106"/>
    </row>
    <row r="89" spans="3:10" x14ac:dyDescent="0.2">
      <c r="D89" s="6">
        <v>3250</v>
      </c>
      <c r="E89" s="6"/>
      <c r="F89" s="5" t="s">
        <v>190</v>
      </c>
      <c r="H89" s="106"/>
    </row>
    <row r="90" spans="3:10" x14ac:dyDescent="0.2">
      <c r="C90" s="1" t="s">
        <v>18</v>
      </c>
      <c r="D90" s="6"/>
      <c r="E90" s="6"/>
      <c r="H90" s="111"/>
    </row>
    <row r="91" spans="3:10" ht="13.5" thickBot="1" x14ac:dyDescent="0.25">
      <c r="D91" s="6">
        <v>3300</v>
      </c>
      <c r="E91" s="6"/>
      <c r="F91" s="5" t="s">
        <v>180</v>
      </c>
      <c r="H91" s="106"/>
    </row>
    <row r="92" spans="3:10" ht="13.5" thickBot="1" x14ac:dyDescent="0.25">
      <c r="D92" s="6"/>
      <c r="E92" s="6"/>
      <c r="F92" s="5" t="s">
        <v>181</v>
      </c>
      <c r="H92" s="112"/>
    </row>
    <row r="93" spans="3:10" x14ac:dyDescent="0.2">
      <c r="D93" s="6"/>
      <c r="E93" s="6"/>
      <c r="G93" s="17" t="s">
        <v>44</v>
      </c>
      <c r="J93" s="29">
        <f>SUM(H76:H92)</f>
        <v>0</v>
      </c>
    </row>
    <row r="94" spans="3:10" ht="13.5" thickBot="1" x14ac:dyDescent="0.25">
      <c r="F94" s="14"/>
      <c r="G94" s="17" t="s">
        <v>45</v>
      </c>
      <c r="H94" s="108"/>
      <c r="J94" s="26">
        <f>+J93+J70</f>
        <v>0</v>
      </c>
    </row>
    <row r="95" spans="3:10" ht="13.5" thickTop="1" x14ac:dyDescent="0.2">
      <c r="D95" s="6"/>
      <c r="E95" s="6"/>
    </row>
    <row r="97" spans="1:18" ht="28.5" customHeight="1" x14ac:dyDescent="0.25">
      <c r="B97" s="126" t="s">
        <v>179</v>
      </c>
      <c r="C97" s="126"/>
      <c r="D97" s="126"/>
      <c r="E97" s="126"/>
      <c r="F97" s="126"/>
      <c r="G97" s="126"/>
      <c r="H97" s="113"/>
      <c r="I97" s="37"/>
      <c r="J97" s="37"/>
      <c r="P97" s="23"/>
      <c r="Q97" s="23"/>
      <c r="R97" s="23"/>
    </row>
    <row r="98" spans="1:18" ht="18.75" x14ac:dyDescent="0.3">
      <c r="B98" s="125" t="s">
        <v>157</v>
      </c>
      <c r="C98" s="125"/>
      <c r="D98" s="125"/>
      <c r="E98" s="125"/>
      <c r="F98" s="125"/>
      <c r="G98" s="125"/>
      <c r="H98" s="48"/>
      <c r="I98" s="48"/>
      <c r="J98" s="37"/>
      <c r="P98" s="23"/>
      <c r="Q98" s="23"/>
      <c r="R98" s="23"/>
    </row>
    <row r="99" spans="1:18" x14ac:dyDescent="0.2">
      <c r="B99" s="2" t="s">
        <v>20</v>
      </c>
      <c r="C99" s="2"/>
    </row>
    <row r="100" spans="1:18" s="9" customFormat="1" x14ac:dyDescent="0.2">
      <c r="A100" s="30"/>
      <c r="D100" s="10">
        <v>4000</v>
      </c>
      <c r="E100" s="10"/>
      <c r="F100" s="42" t="s">
        <v>154</v>
      </c>
      <c r="G100" s="11"/>
      <c r="H100" s="105"/>
      <c r="J100" s="30"/>
      <c r="K100" s="30"/>
      <c r="L100" s="30"/>
      <c r="M100" s="30"/>
      <c r="N100" s="30"/>
      <c r="O100" s="30"/>
    </row>
    <row r="101" spans="1:18" s="9" customFormat="1" x14ac:dyDescent="0.2">
      <c r="A101" s="30"/>
      <c r="D101" s="10">
        <v>4400</v>
      </c>
      <c r="E101" s="10"/>
      <c r="F101" s="42" t="s">
        <v>155</v>
      </c>
      <c r="G101" s="11"/>
      <c r="H101" s="106"/>
      <c r="J101" s="30"/>
      <c r="K101" s="30"/>
      <c r="L101" s="30"/>
      <c r="M101" s="30"/>
      <c r="N101" s="30"/>
      <c r="O101" s="30"/>
    </row>
    <row r="102" spans="1:18" x14ac:dyDescent="0.2">
      <c r="D102" s="10">
        <v>4500</v>
      </c>
      <c r="E102" s="10"/>
      <c r="F102" s="42" t="s">
        <v>97</v>
      </c>
      <c r="H102" s="106"/>
    </row>
    <row r="103" spans="1:18" s="9" customFormat="1" x14ac:dyDescent="0.2">
      <c r="A103" s="30"/>
      <c r="D103" s="10">
        <v>4600</v>
      </c>
      <c r="E103" s="10"/>
      <c r="F103" s="42" t="s">
        <v>156</v>
      </c>
      <c r="G103" s="11"/>
      <c r="H103" s="106"/>
      <c r="J103" s="30"/>
      <c r="K103" s="30"/>
      <c r="L103" s="30"/>
      <c r="M103" s="30"/>
      <c r="N103" s="30"/>
      <c r="O103" s="30"/>
    </row>
    <row r="104" spans="1:18" s="9" customFormat="1" x14ac:dyDescent="0.2">
      <c r="A104" s="30"/>
      <c r="D104" s="10">
        <v>4650</v>
      </c>
      <c r="E104" s="10"/>
      <c r="F104" s="42" t="s">
        <v>101</v>
      </c>
      <c r="G104" s="5"/>
      <c r="H104" s="106"/>
      <c r="J104" s="30"/>
      <c r="K104" s="30"/>
      <c r="L104" s="30"/>
      <c r="M104" s="30"/>
      <c r="N104" s="30"/>
      <c r="O104" s="30"/>
    </row>
    <row r="105" spans="1:18" s="9" customFormat="1" x14ac:dyDescent="0.2">
      <c r="A105" s="30"/>
      <c r="D105" s="10">
        <v>4700</v>
      </c>
      <c r="E105" s="10"/>
      <c r="F105" s="42" t="s">
        <v>98</v>
      </c>
      <c r="H105" s="106"/>
      <c r="J105" s="30"/>
      <c r="K105" s="30"/>
      <c r="L105" s="30"/>
      <c r="M105" s="30"/>
      <c r="N105" s="30"/>
      <c r="O105" s="30"/>
    </row>
    <row r="106" spans="1:18" x14ac:dyDescent="0.2">
      <c r="D106" s="10">
        <v>4750</v>
      </c>
      <c r="E106" s="10"/>
      <c r="F106" s="42" t="s">
        <v>99</v>
      </c>
      <c r="G106" s="11"/>
      <c r="H106" s="106"/>
    </row>
    <row r="107" spans="1:18" x14ac:dyDescent="0.2">
      <c r="D107" s="10">
        <v>4800</v>
      </c>
      <c r="E107" s="10"/>
      <c r="F107" s="42" t="s">
        <v>100</v>
      </c>
      <c r="H107" s="107"/>
    </row>
    <row r="108" spans="1:18" x14ac:dyDescent="0.2">
      <c r="F108" s="14" t="s">
        <v>38</v>
      </c>
      <c r="I108" s="15">
        <f>SUM(H100:H107)</f>
        <v>0</v>
      </c>
    </row>
    <row r="109" spans="1:18" x14ac:dyDescent="0.2">
      <c r="B109" s="2" t="s">
        <v>13</v>
      </c>
      <c r="C109" s="2"/>
    </row>
    <row r="110" spans="1:18" x14ac:dyDescent="0.2">
      <c r="D110" s="6">
        <v>5000</v>
      </c>
      <c r="E110" s="6"/>
      <c r="F110" s="42" t="s">
        <v>102</v>
      </c>
      <c r="H110" s="105"/>
    </row>
    <row r="111" spans="1:18" x14ac:dyDescent="0.2">
      <c r="D111" s="47">
        <v>5010</v>
      </c>
      <c r="E111" s="47"/>
      <c r="F111" s="45" t="s">
        <v>56</v>
      </c>
      <c r="G111" s="46"/>
      <c r="H111" s="106"/>
    </row>
    <row r="112" spans="1:18" x14ac:dyDescent="0.2">
      <c r="D112" s="6">
        <v>5020</v>
      </c>
      <c r="E112" s="6"/>
      <c r="F112" s="42" t="s">
        <v>103</v>
      </c>
      <c r="H112" s="106"/>
      <c r="I112" s="9"/>
    </row>
    <row r="113" spans="2:10" x14ac:dyDescent="0.2">
      <c r="D113" s="6">
        <v>5030</v>
      </c>
      <c r="E113" s="6"/>
      <c r="F113" s="42" t="s">
        <v>163</v>
      </c>
      <c r="H113" s="106"/>
      <c r="I113" s="9"/>
    </row>
    <row r="114" spans="2:10" x14ac:dyDescent="0.2">
      <c r="D114" s="10">
        <v>5400</v>
      </c>
      <c r="E114" s="10"/>
      <c r="F114" s="42" t="s">
        <v>187</v>
      </c>
      <c r="G114" s="11"/>
      <c r="H114" s="106"/>
      <c r="I114" s="9"/>
      <c r="J114" s="30"/>
    </row>
    <row r="115" spans="2:10" x14ac:dyDescent="0.2">
      <c r="D115" s="10">
        <v>5450</v>
      </c>
      <c r="E115" s="10"/>
      <c r="F115" s="42" t="s">
        <v>148</v>
      </c>
      <c r="G115" s="9"/>
      <c r="H115" s="106"/>
      <c r="I115" s="9"/>
    </row>
    <row r="116" spans="2:10" x14ac:dyDescent="0.2">
      <c r="D116" s="10">
        <v>5460</v>
      </c>
      <c r="E116" s="10"/>
      <c r="F116" s="42" t="s">
        <v>149</v>
      </c>
      <c r="G116" s="9"/>
      <c r="H116" s="106"/>
      <c r="I116" s="9"/>
    </row>
    <row r="117" spans="2:10" x14ac:dyDescent="0.2">
      <c r="D117" s="10">
        <v>5470</v>
      </c>
      <c r="E117" s="10"/>
      <c r="F117" s="44" t="s">
        <v>150</v>
      </c>
      <c r="G117" s="11"/>
      <c r="H117" s="106"/>
      <c r="I117" s="9"/>
    </row>
    <row r="118" spans="2:10" x14ac:dyDescent="0.2">
      <c r="D118" s="47">
        <v>5480</v>
      </c>
      <c r="E118" s="47"/>
      <c r="F118" s="45" t="s">
        <v>166</v>
      </c>
      <c r="G118" s="46"/>
      <c r="H118" s="106"/>
    </row>
    <row r="119" spans="2:10" x14ac:dyDescent="0.2">
      <c r="D119" s="3">
        <v>5500</v>
      </c>
      <c r="F119" s="42" t="s">
        <v>22</v>
      </c>
      <c r="G119" s="11"/>
      <c r="H119" s="106"/>
    </row>
    <row r="120" spans="2:10" x14ac:dyDescent="0.2">
      <c r="D120" s="6">
        <v>5600</v>
      </c>
      <c r="E120" s="6"/>
      <c r="F120" s="42" t="s">
        <v>14</v>
      </c>
      <c r="H120" s="106"/>
    </row>
    <row r="121" spans="2:10" x14ac:dyDescent="0.2">
      <c r="D121" s="6">
        <v>5700</v>
      </c>
      <c r="E121" s="6"/>
      <c r="F121" s="42" t="s">
        <v>160</v>
      </c>
      <c r="H121" s="107"/>
    </row>
    <row r="122" spans="2:10" x14ac:dyDescent="0.2">
      <c r="D122" s="12"/>
      <c r="E122" s="12"/>
      <c r="F122" s="14" t="s">
        <v>39</v>
      </c>
      <c r="I122" s="15">
        <f>SUM(H110:H121)</f>
        <v>0</v>
      </c>
    </row>
    <row r="123" spans="2:10" x14ac:dyDescent="0.2">
      <c r="G123" s="17" t="s">
        <v>40</v>
      </c>
      <c r="J123" s="31">
        <f>+I108-I122</f>
        <v>0</v>
      </c>
    </row>
    <row r="124" spans="2:10" x14ac:dyDescent="0.2">
      <c r="B124" s="2" t="s">
        <v>11</v>
      </c>
      <c r="C124" s="2"/>
    </row>
    <row r="125" spans="2:10" x14ac:dyDescent="0.2">
      <c r="D125" s="6">
        <v>6200</v>
      </c>
      <c r="E125" s="6"/>
      <c r="F125" s="122" t="s">
        <v>23</v>
      </c>
      <c r="G125" s="123"/>
      <c r="H125" s="105"/>
    </row>
    <row r="126" spans="2:10" x14ac:dyDescent="0.2">
      <c r="D126" s="6">
        <v>6220</v>
      </c>
      <c r="E126" s="6"/>
      <c r="F126" s="122" t="s">
        <v>141</v>
      </c>
      <c r="G126" s="123"/>
      <c r="H126" s="106"/>
      <c r="J126"/>
    </row>
    <row r="127" spans="2:10" x14ac:dyDescent="0.2">
      <c r="D127" s="6">
        <v>6240</v>
      </c>
      <c r="E127" s="6"/>
      <c r="F127" s="122" t="s">
        <v>108</v>
      </c>
      <c r="G127" s="123"/>
      <c r="H127" s="106"/>
      <c r="J127"/>
    </row>
    <row r="128" spans="2:10" x14ac:dyDescent="0.2">
      <c r="D128" s="6">
        <v>6260</v>
      </c>
      <c r="E128" s="6"/>
      <c r="F128" s="122" t="s">
        <v>109</v>
      </c>
      <c r="G128" s="123"/>
      <c r="H128" s="106"/>
    </row>
    <row r="129" spans="1:15" x14ac:dyDescent="0.2">
      <c r="D129" s="6">
        <v>6280</v>
      </c>
      <c r="E129" s="6"/>
      <c r="F129" s="122" t="s">
        <v>110</v>
      </c>
      <c r="G129" s="123"/>
      <c r="H129" s="106"/>
    </row>
    <row r="130" spans="1:15" x14ac:dyDescent="0.2">
      <c r="D130" s="6">
        <v>6300</v>
      </c>
      <c r="E130" s="6"/>
      <c r="F130" s="124" t="s">
        <v>170</v>
      </c>
      <c r="G130" s="124"/>
      <c r="H130" s="106"/>
    </row>
    <row r="131" spans="1:15" x14ac:dyDescent="0.2">
      <c r="D131" s="6">
        <v>6320</v>
      </c>
      <c r="E131" s="6"/>
      <c r="F131" s="122" t="s">
        <v>111</v>
      </c>
      <c r="G131" s="123"/>
      <c r="H131" s="106"/>
    </row>
    <row r="132" spans="1:15" x14ac:dyDescent="0.2">
      <c r="D132" s="6">
        <v>6340</v>
      </c>
      <c r="E132" s="6"/>
      <c r="F132" s="122" t="s">
        <v>112</v>
      </c>
      <c r="G132" s="123"/>
      <c r="H132" s="106"/>
    </row>
    <row r="133" spans="1:15" x14ac:dyDescent="0.2">
      <c r="D133" s="6">
        <v>6360</v>
      </c>
      <c r="E133" s="6"/>
      <c r="F133" s="122" t="s">
        <v>164</v>
      </c>
      <c r="G133" s="123"/>
      <c r="H133" s="106"/>
    </row>
    <row r="134" spans="1:15" x14ac:dyDescent="0.2">
      <c r="D134" s="6">
        <v>6380</v>
      </c>
      <c r="E134" s="6"/>
      <c r="F134" s="122" t="s">
        <v>142</v>
      </c>
      <c r="G134" s="123"/>
      <c r="H134" s="106"/>
    </row>
    <row r="135" spans="1:15" x14ac:dyDescent="0.2">
      <c r="D135" s="6">
        <v>6400</v>
      </c>
      <c r="E135" s="6"/>
      <c r="F135" s="122" t="s">
        <v>113</v>
      </c>
      <c r="G135" s="123"/>
      <c r="H135" s="106"/>
    </row>
    <row r="136" spans="1:15" x14ac:dyDescent="0.2">
      <c r="A136"/>
      <c r="D136" s="6">
        <v>6420</v>
      </c>
      <c r="E136" s="6"/>
      <c r="F136" s="122" t="s">
        <v>114</v>
      </c>
      <c r="G136" s="123"/>
      <c r="H136" s="106"/>
      <c r="K136"/>
      <c r="L136"/>
      <c r="M136"/>
      <c r="N136"/>
      <c r="O136"/>
    </row>
    <row r="137" spans="1:15" x14ac:dyDescent="0.2">
      <c r="A137"/>
      <c r="D137" s="6">
        <v>6440</v>
      </c>
      <c r="E137" s="6"/>
      <c r="F137" s="122" t="s">
        <v>175</v>
      </c>
      <c r="G137" s="123"/>
      <c r="H137" s="106"/>
      <c r="K137"/>
      <c r="L137"/>
      <c r="M137"/>
      <c r="N137"/>
      <c r="O137"/>
    </row>
    <row r="138" spans="1:15" x14ac:dyDescent="0.2">
      <c r="A138"/>
      <c r="D138" s="10">
        <v>6450</v>
      </c>
      <c r="E138" s="10"/>
      <c r="F138" s="42" t="s">
        <v>176</v>
      </c>
      <c r="G138" s="11"/>
      <c r="H138" s="106"/>
      <c r="K138"/>
      <c r="L138"/>
      <c r="M138"/>
      <c r="N138"/>
      <c r="O138"/>
    </row>
    <row r="139" spans="1:15" x14ac:dyDescent="0.2">
      <c r="A139"/>
      <c r="D139" s="6">
        <v>6460</v>
      </c>
      <c r="E139" s="6"/>
      <c r="F139" s="122" t="s">
        <v>177</v>
      </c>
      <c r="G139" s="123"/>
      <c r="H139" s="106"/>
      <c r="K139"/>
      <c r="L139"/>
      <c r="M139"/>
      <c r="N139"/>
      <c r="O139"/>
    </row>
    <row r="140" spans="1:15" x14ac:dyDescent="0.2">
      <c r="A140"/>
      <c r="D140" s="6">
        <v>6470</v>
      </c>
      <c r="E140" s="6"/>
      <c r="F140" s="122" t="s">
        <v>139</v>
      </c>
      <c r="G140" s="123"/>
      <c r="H140" s="106"/>
      <c r="K140"/>
      <c r="L140"/>
      <c r="M140"/>
      <c r="N140"/>
      <c r="O140"/>
    </row>
    <row r="141" spans="1:15" x14ac:dyDescent="0.2">
      <c r="A141"/>
      <c r="D141" s="6">
        <v>6480</v>
      </c>
      <c r="E141" s="6"/>
      <c r="F141" s="122" t="s">
        <v>140</v>
      </c>
      <c r="G141" s="123"/>
      <c r="H141" s="106"/>
      <c r="K141"/>
      <c r="L141"/>
      <c r="M141"/>
      <c r="N141"/>
      <c r="O141"/>
    </row>
    <row r="142" spans="1:15" x14ac:dyDescent="0.2">
      <c r="A142"/>
      <c r="D142" s="6">
        <v>6500</v>
      </c>
      <c r="E142" s="6"/>
      <c r="F142" s="122" t="s">
        <v>168</v>
      </c>
      <c r="G142" s="123"/>
      <c r="H142" s="106"/>
      <c r="K142"/>
      <c r="L142"/>
      <c r="M142"/>
      <c r="N142"/>
      <c r="O142"/>
    </row>
    <row r="143" spans="1:15" x14ac:dyDescent="0.2">
      <c r="A143"/>
      <c r="D143" s="6">
        <v>6520</v>
      </c>
      <c r="E143" s="6"/>
      <c r="F143" s="122" t="s">
        <v>115</v>
      </c>
      <c r="G143" s="123"/>
      <c r="H143" s="106"/>
      <c r="K143"/>
      <c r="L143"/>
      <c r="M143"/>
      <c r="N143"/>
      <c r="O143"/>
    </row>
    <row r="144" spans="1:15" x14ac:dyDescent="0.2">
      <c r="A144"/>
      <c r="D144" s="6">
        <v>6540</v>
      </c>
      <c r="E144" s="6"/>
      <c r="F144" s="122" t="s">
        <v>116</v>
      </c>
      <c r="G144" s="123"/>
      <c r="H144" s="106"/>
      <c r="K144"/>
      <c r="L144"/>
      <c r="M144"/>
      <c r="N144"/>
      <c r="O144"/>
    </row>
    <row r="145" spans="1:15" x14ac:dyDescent="0.2">
      <c r="A145"/>
      <c r="D145" s="6">
        <v>6560</v>
      </c>
      <c r="E145" s="6"/>
      <c r="F145" s="122" t="s">
        <v>143</v>
      </c>
      <c r="G145" s="123"/>
      <c r="H145" s="106"/>
      <c r="I145" s="9"/>
      <c r="K145"/>
      <c r="L145"/>
      <c r="M145"/>
      <c r="N145"/>
      <c r="O145"/>
    </row>
    <row r="146" spans="1:15" x14ac:dyDescent="0.2">
      <c r="A146"/>
      <c r="D146" s="6">
        <v>6580</v>
      </c>
      <c r="E146" s="6"/>
      <c r="F146" s="122" t="s">
        <v>15</v>
      </c>
      <c r="G146" s="123"/>
      <c r="H146" s="106"/>
      <c r="I146" s="9"/>
      <c r="K146"/>
      <c r="L146"/>
      <c r="M146"/>
      <c r="N146"/>
      <c r="O146"/>
    </row>
    <row r="147" spans="1:15" x14ac:dyDescent="0.2">
      <c r="A147"/>
      <c r="D147" s="6">
        <v>6600</v>
      </c>
      <c r="E147" s="6"/>
      <c r="F147" s="122" t="s">
        <v>117</v>
      </c>
      <c r="G147" s="123"/>
      <c r="H147" s="106"/>
      <c r="I147" s="9"/>
      <c r="K147"/>
      <c r="L147"/>
      <c r="M147"/>
      <c r="N147"/>
      <c r="O147"/>
    </row>
    <row r="148" spans="1:15" x14ac:dyDescent="0.2">
      <c r="A148"/>
      <c r="D148" s="6">
        <v>6620</v>
      </c>
      <c r="E148" s="6"/>
      <c r="F148" s="122" t="s">
        <v>119</v>
      </c>
      <c r="G148" s="123"/>
      <c r="H148" s="106"/>
      <c r="K148"/>
      <c r="L148"/>
      <c r="M148"/>
      <c r="N148"/>
      <c r="O148"/>
    </row>
    <row r="149" spans="1:15" x14ac:dyDescent="0.2">
      <c r="A149"/>
      <c r="D149" s="6">
        <v>6640</v>
      </c>
      <c r="E149" s="6"/>
      <c r="F149" s="122" t="s">
        <v>120</v>
      </c>
      <c r="G149" s="123"/>
      <c r="H149" s="106"/>
      <c r="K149"/>
      <c r="L149"/>
      <c r="M149"/>
      <c r="N149"/>
      <c r="O149"/>
    </row>
    <row r="150" spans="1:15" x14ac:dyDescent="0.2">
      <c r="A150"/>
      <c r="D150" s="6">
        <v>6660</v>
      </c>
      <c r="E150" s="6"/>
      <c r="F150" s="122" t="s">
        <v>121</v>
      </c>
      <c r="G150" s="123"/>
      <c r="H150" s="106"/>
      <c r="I150" s="9"/>
      <c r="K150"/>
      <c r="L150"/>
      <c r="M150"/>
      <c r="N150"/>
      <c r="O150"/>
    </row>
    <row r="151" spans="1:15" x14ac:dyDescent="0.2">
      <c r="A151"/>
      <c r="D151" s="6">
        <v>6680</v>
      </c>
      <c r="E151" s="6"/>
      <c r="F151" s="122" t="s">
        <v>138</v>
      </c>
      <c r="G151" s="123"/>
      <c r="H151" s="106"/>
      <c r="I151" s="9"/>
      <c r="K151"/>
      <c r="L151"/>
      <c r="M151"/>
      <c r="N151"/>
      <c r="O151"/>
    </row>
    <row r="152" spans="1:15" x14ac:dyDescent="0.2">
      <c r="A152"/>
      <c r="D152" s="6">
        <v>6700</v>
      </c>
      <c r="E152" s="6"/>
      <c r="F152" s="42" t="s">
        <v>48</v>
      </c>
      <c r="G152" s="42"/>
      <c r="H152" s="106"/>
      <c r="I152" s="9"/>
      <c r="K152"/>
      <c r="L152"/>
      <c r="M152"/>
      <c r="N152"/>
      <c r="O152"/>
    </row>
    <row r="153" spans="1:15" x14ac:dyDescent="0.2">
      <c r="A153"/>
      <c r="D153" s="6">
        <v>6740</v>
      </c>
      <c r="E153" s="6"/>
      <c r="F153" s="122" t="s">
        <v>182</v>
      </c>
      <c r="G153" s="123"/>
      <c r="H153" s="106"/>
      <c r="I153" s="9"/>
      <c r="J153" s="9"/>
      <c r="K153"/>
      <c r="L153"/>
      <c r="M153"/>
      <c r="N153"/>
      <c r="O153"/>
    </row>
    <row r="154" spans="1:15" x14ac:dyDescent="0.2">
      <c r="A154"/>
      <c r="D154" s="6">
        <v>6750</v>
      </c>
      <c r="E154" s="6"/>
      <c r="F154" s="122" t="s">
        <v>183</v>
      </c>
      <c r="G154" s="123"/>
      <c r="H154" s="106"/>
      <c r="I154" s="9"/>
      <c r="J154"/>
      <c r="K154"/>
      <c r="L154"/>
      <c r="M154"/>
      <c r="N154"/>
      <c r="O154"/>
    </row>
    <row r="155" spans="1:15" x14ac:dyDescent="0.2">
      <c r="A155"/>
      <c r="D155" s="6">
        <v>6760</v>
      </c>
      <c r="E155" s="6"/>
      <c r="F155" s="122" t="s">
        <v>184</v>
      </c>
      <c r="G155" s="123"/>
      <c r="H155" s="106"/>
      <c r="K155"/>
      <c r="L155"/>
      <c r="M155"/>
      <c r="N155"/>
      <c r="O155"/>
    </row>
    <row r="156" spans="1:15" x14ac:dyDescent="0.2">
      <c r="A156"/>
      <c r="D156" s="6">
        <v>6770</v>
      </c>
      <c r="E156" s="6"/>
      <c r="F156" s="122" t="s">
        <v>185</v>
      </c>
      <c r="G156" s="123"/>
      <c r="H156" s="106"/>
      <c r="K156"/>
      <c r="L156"/>
      <c r="M156"/>
      <c r="N156"/>
      <c r="O156"/>
    </row>
    <row r="157" spans="1:15" x14ac:dyDescent="0.2">
      <c r="A157"/>
      <c r="D157" s="6">
        <v>6780</v>
      </c>
      <c r="E157" s="6"/>
      <c r="F157" s="122" t="s">
        <v>186</v>
      </c>
      <c r="G157" s="123"/>
      <c r="H157" s="106"/>
      <c r="K157"/>
      <c r="L157"/>
      <c r="M157"/>
      <c r="N157"/>
      <c r="O157"/>
    </row>
    <row r="158" spans="1:15" x14ac:dyDescent="0.2">
      <c r="A158"/>
      <c r="D158" s="6">
        <v>6800</v>
      </c>
      <c r="E158" s="6"/>
      <c r="F158" s="122" t="s">
        <v>136</v>
      </c>
      <c r="G158" s="123"/>
      <c r="H158" s="106"/>
      <c r="K158"/>
      <c r="L158"/>
      <c r="M158"/>
      <c r="N158"/>
      <c r="O158"/>
    </row>
    <row r="159" spans="1:15" x14ac:dyDescent="0.2">
      <c r="A159"/>
      <c r="D159" s="6">
        <v>6999</v>
      </c>
      <c r="E159" s="6"/>
      <c r="F159" s="122" t="s">
        <v>125</v>
      </c>
      <c r="G159" s="123"/>
      <c r="H159" s="107"/>
      <c r="K159"/>
      <c r="L159"/>
      <c r="M159"/>
      <c r="N159"/>
      <c r="O159"/>
    </row>
    <row r="160" spans="1:15" x14ac:dyDescent="0.2">
      <c r="A160"/>
      <c r="F160" s="14" t="s">
        <v>41</v>
      </c>
      <c r="J160" s="32">
        <f>SUM(H125:H158)</f>
        <v>0</v>
      </c>
      <c r="K160"/>
      <c r="L160"/>
      <c r="M160"/>
      <c r="N160"/>
      <c r="O160"/>
    </row>
    <row r="161" spans="1:15" x14ac:dyDescent="0.2">
      <c r="A161"/>
      <c r="G161" s="17" t="s">
        <v>42</v>
      </c>
      <c r="I161" s="16"/>
      <c r="J161" s="33">
        <f>+J123-J160</f>
        <v>0</v>
      </c>
      <c r="K161"/>
      <c r="L161"/>
      <c r="M161"/>
      <c r="N161"/>
      <c r="O161"/>
    </row>
    <row r="162" spans="1:15" x14ac:dyDescent="0.2">
      <c r="A162"/>
      <c r="B162" s="2"/>
      <c r="C162" s="2"/>
      <c r="K162"/>
      <c r="L162"/>
      <c r="M162"/>
      <c r="N162"/>
      <c r="O162"/>
    </row>
    <row r="163" spans="1:15" x14ac:dyDescent="0.2">
      <c r="A163"/>
      <c r="B163" s="2" t="s">
        <v>10</v>
      </c>
      <c r="C163" s="2"/>
      <c r="K163"/>
      <c r="L163"/>
      <c r="M163"/>
      <c r="N163"/>
      <c r="O163"/>
    </row>
    <row r="164" spans="1:15" x14ac:dyDescent="0.2">
      <c r="A164"/>
      <c r="D164" s="6">
        <v>8000</v>
      </c>
      <c r="E164" s="6"/>
      <c r="F164" s="42" t="s">
        <v>126</v>
      </c>
      <c r="H164" s="105"/>
      <c r="K164"/>
      <c r="L164"/>
      <c r="M164"/>
      <c r="N164"/>
      <c r="O164"/>
    </row>
    <row r="165" spans="1:15" x14ac:dyDescent="0.2">
      <c r="A165"/>
      <c r="D165" s="6">
        <v>8100</v>
      </c>
      <c r="E165" s="6"/>
      <c r="F165" s="42" t="s">
        <v>127</v>
      </c>
      <c r="H165" s="106"/>
      <c r="K165"/>
      <c r="L165"/>
      <c r="M165"/>
      <c r="N165"/>
      <c r="O165"/>
    </row>
    <row r="166" spans="1:15" x14ac:dyDescent="0.2">
      <c r="A166"/>
      <c r="D166" s="6">
        <v>8200</v>
      </c>
      <c r="E166" s="6"/>
      <c r="F166" s="42" t="s">
        <v>153</v>
      </c>
      <c r="H166" s="106"/>
      <c r="K166"/>
      <c r="L166"/>
      <c r="M166"/>
      <c r="N166"/>
      <c r="O166"/>
    </row>
    <row r="167" spans="1:15" x14ac:dyDescent="0.2">
      <c r="A167"/>
      <c r="D167" s="6">
        <v>8300</v>
      </c>
      <c r="E167" s="6"/>
      <c r="F167" s="42" t="s">
        <v>128</v>
      </c>
      <c r="H167" s="106"/>
      <c r="K167"/>
      <c r="L167"/>
      <c r="M167"/>
      <c r="N167"/>
      <c r="O167"/>
    </row>
    <row r="168" spans="1:15" x14ac:dyDescent="0.2">
      <c r="A168"/>
      <c r="D168" s="6">
        <v>8400</v>
      </c>
      <c r="E168" s="6"/>
      <c r="F168" s="42" t="s">
        <v>129</v>
      </c>
      <c r="H168" s="106"/>
      <c r="K168"/>
      <c r="L168"/>
      <c r="M168"/>
      <c r="N168"/>
      <c r="O168"/>
    </row>
    <row r="169" spans="1:15" x14ac:dyDescent="0.2">
      <c r="A169"/>
      <c r="D169" s="6">
        <v>8500</v>
      </c>
      <c r="E169" s="6"/>
      <c r="F169" s="42" t="s">
        <v>130</v>
      </c>
      <c r="H169" s="106"/>
      <c r="K169"/>
      <c r="L169"/>
      <c r="M169"/>
      <c r="N169"/>
      <c r="O169"/>
    </row>
    <row r="170" spans="1:15" x14ac:dyDescent="0.2">
      <c r="A170"/>
      <c r="D170" s="6">
        <v>8600</v>
      </c>
      <c r="E170" s="6"/>
      <c r="F170" s="42" t="s">
        <v>131</v>
      </c>
      <c r="H170" s="107"/>
      <c r="K170"/>
      <c r="L170"/>
      <c r="M170"/>
      <c r="N170"/>
      <c r="O170"/>
    </row>
    <row r="171" spans="1:15" x14ac:dyDescent="0.2">
      <c r="A171"/>
      <c r="J171" s="29">
        <f>SUM(H164:H170)</f>
        <v>0</v>
      </c>
      <c r="K171"/>
      <c r="L171"/>
      <c r="M171"/>
      <c r="N171"/>
      <c r="O171"/>
    </row>
    <row r="172" spans="1:15" x14ac:dyDescent="0.2">
      <c r="A172"/>
      <c r="B172" s="2" t="s">
        <v>12</v>
      </c>
      <c r="C172" s="2"/>
      <c r="K172"/>
      <c r="L172"/>
      <c r="M172"/>
      <c r="N172"/>
      <c r="O172"/>
    </row>
    <row r="173" spans="1:15" x14ac:dyDescent="0.2">
      <c r="A173"/>
      <c r="D173" s="6">
        <v>9000</v>
      </c>
      <c r="E173" s="6"/>
      <c r="F173" s="42" t="s">
        <v>134</v>
      </c>
      <c r="H173" s="105"/>
      <c r="J173"/>
      <c r="K173"/>
      <c r="L173"/>
      <c r="M173"/>
      <c r="N173"/>
      <c r="O173"/>
    </row>
    <row r="174" spans="1:15" x14ac:dyDescent="0.2">
      <c r="A174"/>
      <c r="D174" s="6">
        <v>9100</v>
      </c>
      <c r="E174" s="6"/>
      <c r="F174" s="42" t="s">
        <v>132</v>
      </c>
      <c r="H174" s="106"/>
      <c r="K174"/>
      <c r="L174"/>
      <c r="M174"/>
      <c r="N174"/>
      <c r="O174"/>
    </row>
    <row r="175" spans="1:15" x14ac:dyDescent="0.2">
      <c r="A175"/>
      <c r="D175" s="6">
        <v>9200</v>
      </c>
      <c r="E175" s="6"/>
      <c r="F175" s="42" t="s">
        <v>133</v>
      </c>
      <c r="H175" s="107"/>
      <c r="K175"/>
      <c r="L175"/>
      <c r="M175"/>
      <c r="N175"/>
      <c r="O175"/>
    </row>
    <row r="176" spans="1:15" x14ac:dyDescent="0.2">
      <c r="A176"/>
      <c r="J176" s="34">
        <f>-SUM(H173:H175)</f>
        <v>0</v>
      </c>
      <c r="K176"/>
      <c r="L176"/>
      <c r="M176"/>
      <c r="N176"/>
      <c r="O176"/>
    </row>
    <row r="177" spans="1:15" x14ac:dyDescent="0.2">
      <c r="A177"/>
      <c r="G177" s="17" t="s">
        <v>43</v>
      </c>
      <c r="J177" s="33">
        <f>SUM(J161:J176)</f>
        <v>0</v>
      </c>
      <c r="K177"/>
      <c r="L177"/>
      <c r="M177"/>
      <c r="N177"/>
      <c r="O177"/>
    </row>
    <row r="179" spans="1:15" x14ac:dyDescent="0.2">
      <c r="A179"/>
      <c r="D179" s="45" t="s">
        <v>165</v>
      </c>
      <c r="E179" s="45"/>
      <c r="F179" s="45"/>
      <c r="G179" s="45"/>
      <c r="K179"/>
      <c r="L179"/>
      <c r="M179"/>
      <c r="N179"/>
      <c r="O179"/>
    </row>
    <row r="180" spans="1:15" x14ac:dyDescent="0.2">
      <c r="A180"/>
      <c r="B180" s="23"/>
      <c r="C180" s="23"/>
      <c r="D180" s="35"/>
      <c r="E180" s="35"/>
      <c r="F180" s="36"/>
      <c r="G180" s="36"/>
      <c r="H180" s="114"/>
      <c r="I180" s="23"/>
      <c r="K180"/>
      <c r="L180"/>
      <c r="M180"/>
      <c r="N180"/>
      <c r="O180"/>
    </row>
    <row r="181" spans="1:15" x14ac:dyDescent="0.2">
      <c r="A181"/>
      <c r="B181" s="23"/>
      <c r="C181" s="23"/>
      <c r="D181" s="35"/>
      <c r="E181" s="35"/>
      <c r="F181" s="36"/>
      <c r="G181" s="36"/>
      <c r="H181" s="114"/>
      <c r="I181" s="23"/>
      <c r="K181"/>
      <c r="L181"/>
      <c r="M181"/>
      <c r="N181"/>
      <c r="O181"/>
    </row>
  </sheetData>
  <sheetProtection selectLockedCells="1"/>
  <mergeCells count="55">
    <mergeCell ref="B1:G1"/>
    <mergeCell ref="B97:G97"/>
    <mergeCell ref="B4:G4"/>
    <mergeCell ref="B5:G5"/>
    <mergeCell ref="B3:G3"/>
    <mergeCell ref="F43:G43"/>
    <mergeCell ref="F44:G44"/>
    <mergeCell ref="F45:G45"/>
    <mergeCell ref="F46:G46"/>
    <mergeCell ref="F48:G48"/>
    <mergeCell ref="F49:G49"/>
    <mergeCell ref="F50:G50"/>
    <mergeCell ref="F47:G47"/>
    <mergeCell ref="F51:G51"/>
    <mergeCell ref="F57:G57"/>
    <mergeCell ref="F58:G58"/>
    <mergeCell ref="F59:G59"/>
    <mergeCell ref="F133:G133"/>
    <mergeCell ref="F129:G129"/>
    <mergeCell ref="F130:G130"/>
    <mergeCell ref="F131:G131"/>
    <mergeCell ref="F132:G132"/>
    <mergeCell ref="F125:G125"/>
    <mergeCell ref="F126:G126"/>
    <mergeCell ref="B98:G98"/>
    <mergeCell ref="F60:G60"/>
    <mergeCell ref="F61:G61"/>
    <mergeCell ref="F62:G62"/>
    <mergeCell ref="F63:G63"/>
    <mergeCell ref="F149:G149"/>
    <mergeCell ref="F127:G127"/>
    <mergeCell ref="F128:G128"/>
    <mergeCell ref="F142:G142"/>
    <mergeCell ref="F143:G143"/>
    <mergeCell ref="F144:G144"/>
    <mergeCell ref="F139:G139"/>
    <mergeCell ref="F140:G140"/>
    <mergeCell ref="F141:G141"/>
    <mergeCell ref="F137:G137"/>
    <mergeCell ref="F159:G159"/>
    <mergeCell ref="F134:G134"/>
    <mergeCell ref="F135:G135"/>
    <mergeCell ref="F136:G136"/>
    <mergeCell ref="F155:G155"/>
    <mergeCell ref="F156:G156"/>
    <mergeCell ref="F157:G157"/>
    <mergeCell ref="F158:G158"/>
    <mergeCell ref="F150:G150"/>
    <mergeCell ref="F145:G145"/>
    <mergeCell ref="F151:G151"/>
    <mergeCell ref="F153:G153"/>
    <mergeCell ref="F154:G154"/>
    <mergeCell ref="F146:G146"/>
    <mergeCell ref="F147:G147"/>
    <mergeCell ref="F148:G148"/>
  </mergeCells>
  <phoneticPr fontId="3" type="noConversion"/>
  <pageMargins left="0.25" right="0.32" top="0.55000000000000004" bottom="1" header="0.24" footer="0.5"/>
  <pageSetup orientation="portrait" r:id="rId1"/>
  <headerFooter alignWithMargins="0">
    <oddFooter>&amp;CPage &amp;P of &amp;N&amp;R&amp;A</oddFooter>
  </headerFooter>
  <rowBreaks count="1" manualBreakCount="1">
    <brk id="4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07"/>
  <sheetViews>
    <sheetView topLeftCell="A171" zoomScaleNormal="100" workbookViewId="0"/>
  </sheetViews>
  <sheetFormatPr defaultRowHeight="12.75" x14ac:dyDescent="0.2"/>
  <cols>
    <col min="1" max="1" width="2.7109375" style="23" customWidth="1"/>
    <col min="2" max="3" width="2.7109375" customWidth="1"/>
    <col min="4" max="4" width="6.28515625" style="3" bestFit="1" customWidth="1"/>
    <col min="5" max="5" width="8.42578125" style="5" customWidth="1"/>
    <col min="6" max="6" width="42.7109375" style="5" customWidth="1"/>
    <col min="7" max="7" width="10.5703125" style="13" customWidth="1"/>
    <col min="8" max="8" width="11.42578125" customWidth="1"/>
    <col min="9" max="9" width="13.5703125" style="23" customWidth="1"/>
    <col min="10" max="12" width="11.42578125" style="23" customWidth="1"/>
    <col min="13" max="13" width="20.7109375" style="23" customWidth="1"/>
    <col min="14" max="15" width="11.42578125" style="23" customWidth="1"/>
    <col min="16" max="25" width="9.28515625" style="23"/>
  </cols>
  <sheetData>
    <row r="1" spans="1:25" ht="18" x14ac:dyDescent="0.25">
      <c r="B1" s="126" t="s">
        <v>205</v>
      </c>
      <c r="C1" s="126"/>
      <c r="D1" s="126"/>
      <c r="E1" s="126"/>
      <c r="F1" s="126"/>
      <c r="G1" s="103"/>
    </row>
    <row r="2" spans="1:25" x14ac:dyDescent="0.2">
      <c r="B2" s="8"/>
      <c r="C2" s="8"/>
      <c r="D2" s="7"/>
      <c r="E2" s="7"/>
      <c r="F2" s="7"/>
      <c r="G2" s="103"/>
    </row>
    <row r="3" spans="1:25" ht="18" x14ac:dyDescent="0.25">
      <c r="B3" s="127" t="s">
        <v>46</v>
      </c>
      <c r="C3" s="127"/>
      <c r="D3" s="127"/>
      <c r="E3" s="127"/>
      <c r="F3" s="127"/>
      <c r="G3" s="103"/>
    </row>
    <row r="4" spans="1:25" ht="18" x14ac:dyDescent="0.25">
      <c r="B4" s="126" t="s">
        <v>36</v>
      </c>
      <c r="C4" s="126"/>
      <c r="D4" s="126"/>
      <c r="E4" s="126"/>
      <c r="F4" s="126"/>
      <c r="G4" s="103"/>
    </row>
    <row r="5" spans="1:25" ht="18.75" x14ac:dyDescent="0.3">
      <c r="B5" s="127" t="s">
        <v>169</v>
      </c>
      <c r="C5" s="127"/>
      <c r="D5" s="127"/>
      <c r="E5" s="127"/>
      <c r="F5" s="127"/>
      <c r="G5" s="103"/>
    </row>
    <row r="6" spans="1:25" s="18" customFormat="1" ht="15.75" x14ac:dyDescent="0.25">
      <c r="A6" s="25"/>
      <c r="B6" s="22" t="s">
        <v>37</v>
      </c>
      <c r="D6" s="19"/>
      <c r="E6" s="20"/>
      <c r="F6" s="21" t="s">
        <v>30</v>
      </c>
      <c r="G6" s="104"/>
      <c r="I6" s="24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spans="1:25" x14ac:dyDescent="0.2">
      <c r="B7" s="2" t="s">
        <v>0</v>
      </c>
      <c r="C7" s="2"/>
      <c r="G7" s="103"/>
    </row>
    <row r="8" spans="1:25" x14ac:dyDescent="0.2">
      <c r="D8" s="6">
        <v>1000</v>
      </c>
      <c r="E8" s="42" t="s">
        <v>58</v>
      </c>
      <c r="G8" s="105"/>
    </row>
    <row r="9" spans="1:25" x14ac:dyDescent="0.2">
      <c r="D9" s="6">
        <v>1020</v>
      </c>
      <c r="E9" s="42" t="s">
        <v>1</v>
      </c>
      <c r="G9" s="106"/>
    </row>
    <row r="10" spans="1:25" x14ac:dyDescent="0.2">
      <c r="D10" s="4">
        <v>1050</v>
      </c>
      <c r="E10" s="42" t="s">
        <v>59</v>
      </c>
      <c r="G10" s="106"/>
    </row>
    <row r="11" spans="1:25" x14ac:dyDescent="0.2">
      <c r="D11" s="6">
        <v>1060</v>
      </c>
      <c r="E11" s="42" t="s">
        <v>49</v>
      </c>
      <c r="G11" s="107"/>
    </row>
    <row r="12" spans="1:25" x14ac:dyDescent="0.2">
      <c r="E12" s="14" t="s">
        <v>24</v>
      </c>
      <c r="F12" s="14"/>
      <c r="G12" s="103"/>
      <c r="H12" s="15">
        <f>SUM(G8:G11)</f>
        <v>0</v>
      </c>
    </row>
    <row r="13" spans="1:25" x14ac:dyDescent="0.2">
      <c r="B13" s="2" t="s">
        <v>2</v>
      </c>
      <c r="C13" s="2"/>
      <c r="G13" s="108"/>
    </row>
    <row r="14" spans="1:25" x14ac:dyDescent="0.2">
      <c r="D14" s="6">
        <v>1100</v>
      </c>
      <c r="E14" s="42" t="s">
        <v>355</v>
      </c>
      <c r="G14" s="105"/>
    </row>
    <row r="15" spans="1:25" x14ac:dyDescent="0.2">
      <c r="D15" s="4">
        <v>1110</v>
      </c>
      <c r="E15" s="42" t="s">
        <v>60</v>
      </c>
      <c r="G15" s="106"/>
    </row>
    <row r="16" spans="1:25" x14ac:dyDescent="0.2">
      <c r="D16" s="3">
        <v>1120</v>
      </c>
      <c r="E16" s="42" t="s">
        <v>61</v>
      </c>
      <c r="G16" s="106"/>
    </row>
    <row r="17" spans="2:8" x14ac:dyDescent="0.2">
      <c r="D17" s="3">
        <v>1150</v>
      </c>
      <c r="E17" s="42" t="s">
        <v>62</v>
      </c>
      <c r="G17" s="106"/>
    </row>
    <row r="18" spans="2:8" x14ac:dyDescent="0.2">
      <c r="D18" s="3">
        <v>1199</v>
      </c>
      <c r="E18" s="50" t="s">
        <v>354</v>
      </c>
      <c r="G18" s="106"/>
    </row>
    <row r="19" spans="2:8" x14ac:dyDescent="0.2">
      <c r="D19" s="6">
        <v>1200</v>
      </c>
      <c r="E19" s="42" t="s">
        <v>50</v>
      </c>
      <c r="G19" s="106"/>
    </row>
    <row r="20" spans="2:8" x14ac:dyDescent="0.2">
      <c r="D20" s="3">
        <v>1300</v>
      </c>
      <c r="E20" s="50" t="s">
        <v>201</v>
      </c>
      <c r="G20" s="106"/>
    </row>
    <row r="21" spans="2:8" x14ac:dyDescent="0.2">
      <c r="D21" s="3">
        <v>1310</v>
      </c>
      <c r="E21" s="50" t="s">
        <v>203</v>
      </c>
      <c r="G21" s="106"/>
    </row>
    <row r="22" spans="2:8" x14ac:dyDescent="0.2">
      <c r="D22" s="3">
        <v>1320</v>
      </c>
      <c r="E22" s="50" t="s">
        <v>202</v>
      </c>
      <c r="G22" s="106"/>
    </row>
    <row r="23" spans="2:8" x14ac:dyDescent="0.2">
      <c r="D23" s="3">
        <v>1330</v>
      </c>
      <c r="E23" s="52" t="s">
        <v>367</v>
      </c>
      <c r="G23" s="107"/>
    </row>
    <row r="24" spans="2:8" x14ac:dyDescent="0.2">
      <c r="D24" s="3">
        <v>1340</v>
      </c>
      <c r="E24" s="52" t="s">
        <v>366</v>
      </c>
      <c r="G24" s="107"/>
    </row>
    <row r="25" spans="2:8" x14ac:dyDescent="0.2">
      <c r="E25" s="14" t="s">
        <v>25</v>
      </c>
      <c r="F25" s="14"/>
      <c r="G25" s="103"/>
      <c r="H25" s="15">
        <f>SUM(G14:G24)</f>
        <v>0</v>
      </c>
    </row>
    <row r="26" spans="2:8" x14ac:dyDescent="0.2">
      <c r="B26" s="2" t="s">
        <v>4</v>
      </c>
      <c r="C26" s="2"/>
      <c r="G26" s="103"/>
    </row>
    <row r="27" spans="2:8" x14ac:dyDescent="0.2">
      <c r="D27" s="4">
        <v>1500</v>
      </c>
      <c r="E27" s="42" t="s">
        <v>64</v>
      </c>
      <c r="G27" s="105"/>
    </row>
    <row r="28" spans="2:8" x14ac:dyDescent="0.2">
      <c r="D28" s="4">
        <v>1510</v>
      </c>
      <c r="E28" s="42" t="s">
        <v>65</v>
      </c>
      <c r="G28" s="106"/>
    </row>
    <row r="29" spans="2:8" x14ac:dyDescent="0.2">
      <c r="D29" s="4">
        <v>1520</v>
      </c>
      <c r="E29" s="42" t="s">
        <v>66</v>
      </c>
      <c r="G29" s="106"/>
    </row>
    <row r="30" spans="2:8" x14ac:dyDescent="0.2">
      <c r="D30" s="4">
        <v>1530</v>
      </c>
      <c r="E30" s="42" t="s">
        <v>67</v>
      </c>
      <c r="F30"/>
      <c r="G30" s="106"/>
    </row>
    <row r="31" spans="2:8" x14ac:dyDescent="0.2">
      <c r="D31" s="4">
        <v>1540</v>
      </c>
      <c r="E31" s="42" t="s">
        <v>5</v>
      </c>
      <c r="G31" s="106"/>
    </row>
    <row r="32" spans="2:8" x14ac:dyDescent="0.2">
      <c r="D32" s="4">
        <v>1570</v>
      </c>
      <c r="E32" s="42" t="s">
        <v>47</v>
      </c>
      <c r="F32"/>
      <c r="G32" s="106"/>
    </row>
    <row r="33" spans="1:25" x14ac:dyDescent="0.2">
      <c r="D33" s="4">
        <v>1580</v>
      </c>
      <c r="E33" s="42" t="s">
        <v>172</v>
      </c>
      <c r="F33"/>
      <c r="G33" s="106"/>
    </row>
    <row r="34" spans="1:25" x14ac:dyDescent="0.2">
      <c r="D34" s="4">
        <v>1590</v>
      </c>
      <c r="E34" s="42" t="s">
        <v>68</v>
      </c>
      <c r="F34"/>
      <c r="G34" s="107"/>
    </row>
    <row r="35" spans="1:25" x14ac:dyDescent="0.2">
      <c r="E35" s="14" t="s">
        <v>26</v>
      </c>
      <c r="F35" s="14"/>
      <c r="G35" s="109">
        <f>SUM(G27:G34)</f>
        <v>0</v>
      </c>
    </row>
    <row r="36" spans="1:25" x14ac:dyDescent="0.2">
      <c r="B36" s="2" t="s">
        <v>6</v>
      </c>
      <c r="C36" s="2"/>
      <c r="G36" s="103"/>
    </row>
    <row r="37" spans="1:25" x14ac:dyDescent="0.2">
      <c r="D37" s="4">
        <v>1600</v>
      </c>
      <c r="E37" t="s">
        <v>69</v>
      </c>
      <c r="F37"/>
      <c r="G37" s="110"/>
    </row>
    <row r="38" spans="1:25" x14ac:dyDescent="0.2">
      <c r="D38" s="4"/>
      <c r="E38" s="14" t="s">
        <v>31</v>
      </c>
      <c r="F38" s="14"/>
      <c r="G38" s="109">
        <f>SUM(G37:G37)</f>
        <v>0</v>
      </c>
    </row>
    <row r="39" spans="1:25" x14ac:dyDescent="0.2">
      <c r="D39" s="4"/>
      <c r="E39" s="14" t="s">
        <v>27</v>
      </c>
      <c r="F39" s="14"/>
      <c r="G39" s="103"/>
      <c r="H39" s="15">
        <f>+G35+G38</f>
        <v>0</v>
      </c>
    </row>
    <row r="40" spans="1:25" x14ac:dyDescent="0.2">
      <c r="B40" s="2" t="s">
        <v>3</v>
      </c>
      <c r="C40" s="2"/>
      <c r="G40" s="103"/>
    </row>
    <row r="41" spans="1:25" x14ac:dyDescent="0.2">
      <c r="D41" s="4">
        <v>1700</v>
      </c>
      <c r="E41" s="42" t="s">
        <v>70</v>
      </c>
      <c r="G41" s="105"/>
    </row>
    <row r="42" spans="1:25" x14ac:dyDescent="0.2">
      <c r="D42" s="3">
        <v>1710</v>
      </c>
      <c r="E42" s="42" t="s">
        <v>173</v>
      </c>
      <c r="G42" s="106"/>
    </row>
    <row r="43" spans="1:25" x14ac:dyDescent="0.2">
      <c r="D43" s="3">
        <v>1720</v>
      </c>
      <c r="E43" s="42" t="s">
        <v>71</v>
      </c>
      <c r="G43" s="106"/>
    </row>
    <row r="44" spans="1:25" x14ac:dyDescent="0.2">
      <c r="D44" s="4">
        <v>1730</v>
      </c>
      <c r="E44" s="42" t="s">
        <v>72</v>
      </c>
      <c r="G44" s="107"/>
    </row>
    <row r="45" spans="1:25" x14ac:dyDescent="0.2">
      <c r="E45" s="14" t="s">
        <v>28</v>
      </c>
      <c r="F45" s="14"/>
      <c r="G45" s="103"/>
      <c r="H45" s="15">
        <f>SUM(G41:G44)</f>
        <v>0</v>
      </c>
    </row>
    <row r="46" spans="1:25" ht="13.5" thickBot="1" x14ac:dyDescent="0.25">
      <c r="E46" s="14"/>
      <c r="F46" s="17" t="s">
        <v>29</v>
      </c>
      <c r="G46" s="108"/>
      <c r="I46" s="26">
        <f>SUM(H12:H45)</f>
        <v>0</v>
      </c>
    </row>
    <row r="47" spans="1:25" ht="13.5" thickTop="1" x14ac:dyDescent="0.2">
      <c r="E47" s="14"/>
      <c r="F47" s="17"/>
      <c r="G47" s="108"/>
      <c r="I47" s="27"/>
    </row>
    <row r="48" spans="1:25" s="18" customFormat="1" ht="15.75" x14ac:dyDescent="0.25">
      <c r="A48" s="25"/>
      <c r="D48" s="19"/>
      <c r="E48" s="20"/>
      <c r="F48" s="21" t="s">
        <v>32</v>
      </c>
      <c r="G48" s="104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</row>
    <row r="49" spans="1:25" x14ac:dyDescent="0.2">
      <c r="B49" s="2" t="s">
        <v>7</v>
      </c>
      <c r="C49" s="2"/>
      <c r="G49" s="103"/>
    </row>
    <row r="50" spans="1:25" x14ac:dyDescent="0.2">
      <c r="D50">
        <v>2000</v>
      </c>
      <c r="E50" s="122" t="s">
        <v>73</v>
      </c>
      <c r="F50" s="124"/>
      <c r="G50" s="105"/>
    </row>
    <row r="51" spans="1:25" s="9" customFormat="1" x14ac:dyDescent="0.2">
      <c r="A51" s="30"/>
      <c r="D51" s="9">
        <v>2010</v>
      </c>
      <c r="E51" s="128" t="s">
        <v>178</v>
      </c>
      <c r="F51" s="130"/>
      <c r="G51" s="106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 x14ac:dyDescent="0.2">
      <c r="D52">
        <v>2050</v>
      </c>
      <c r="E52" s="122" t="s">
        <v>74</v>
      </c>
      <c r="F52" s="124"/>
      <c r="G52" s="106"/>
    </row>
    <row r="53" spans="1:25" x14ac:dyDescent="0.2">
      <c r="D53">
        <v>2100</v>
      </c>
      <c r="E53" s="122" t="s">
        <v>75</v>
      </c>
      <c r="F53" s="124"/>
      <c r="G53" s="106"/>
    </row>
    <row r="54" spans="1:25" x14ac:dyDescent="0.2">
      <c r="D54">
        <v>2150</v>
      </c>
      <c r="E54" s="122" t="s">
        <v>174</v>
      </c>
      <c r="F54" s="124"/>
      <c r="G54" s="106"/>
    </row>
    <row r="55" spans="1:25" x14ac:dyDescent="0.2">
      <c r="D55">
        <v>2200</v>
      </c>
      <c r="E55" s="122" t="s">
        <v>76</v>
      </c>
      <c r="F55" s="124"/>
      <c r="G55" s="106"/>
    </row>
    <row r="56" spans="1:25" x14ac:dyDescent="0.2">
      <c r="D56">
        <v>2210</v>
      </c>
      <c r="E56" s="122" t="s">
        <v>77</v>
      </c>
      <c r="F56" s="124"/>
      <c r="G56" s="106"/>
    </row>
    <row r="57" spans="1:25" x14ac:dyDescent="0.2">
      <c r="D57">
        <v>2220</v>
      </c>
      <c r="E57" s="122" t="s">
        <v>78</v>
      </c>
      <c r="F57" s="124"/>
      <c r="G57" s="106"/>
    </row>
    <row r="58" spans="1:25" x14ac:dyDescent="0.2">
      <c r="D58">
        <v>2300</v>
      </c>
      <c r="E58" s="122" t="s">
        <v>79</v>
      </c>
      <c r="F58" s="124"/>
      <c r="G58" s="106"/>
    </row>
    <row r="59" spans="1:25" x14ac:dyDescent="0.2">
      <c r="D59" s="43">
        <v>2310</v>
      </c>
      <c r="E59" s="42" t="s">
        <v>87</v>
      </c>
      <c r="G59" s="106"/>
    </row>
    <row r="60" spans="1:25" x14ac:dyDescent="0.2">
      <c r="D60" s="43">
        <v>2320</v>
      </c>
      <c r="E60" s="42" t="s">
        <v>88</v>
      </c>
      <c r="G60" s="106"/>
    </row>
    <row r="61" spans="1:25" x14ac:dyDescent="0.2">
      <c r="D61" s="43">
        <v>2330</v>
      </c>
      <c r="E61" s="42" t="s">
        <v>89</v>
      </c>
      <c r="G61" s="106"/>
    </row>
    <row r="62" spans="1:25" x14ac:dyDescent="0.2">
      <c r="D62" s="43">
        <v>2340</v>
      </c>
      <c r="E62" s="42" t="s">
        <v>90</v>
      </c>
      <c r="G62" s="106"/>
    </row>
    <row r="63" spans="1:25" x14ac:dyDescent="0.2">
      <c r="D63" s="43">
        <v>2350</v>
      </c>
      <c r="E63" s="42" t="s">
        <v>91</v>
      </c>
      <c r="G63" s="106"/>
    </row>
    <row r="64" spans="1:25" x14ac:dyDescent="0.2">
      <c r="D64">
        <v>2400</v>
      </c>
      <c r="E64" s="122" t="s">
        <v>80</v>
      </c>
      <c r="F64" s="124"/>
      <c r="G64" s="106"/>
    </row>
    <row r="65" spans="2:8" x14ac:dyDescent="0.2">
      <c r="D65">
        <v>2410</v>
      </c>
      <c r="E65" s="122" t="s">
        <v>81</v>
      </c>
      <c r="F65" s="124"/>
      <c r="G65" s="106"/>
    </row>
    <row r="66" spans="2:8" x14ac:dyDescent="0.2">
      <c r="D66">
        <v>2420</v>
      </c>
      <c r="E66" s="122" t="s">
        <v>82</v>
      </c>
      <c r="F66" s="124"/>
      <c r="G66" s="106"/>
    </row>
    <row r="67" spans="2:8" x14ac:dyDescent="0.2">
      <c r="D67">
        <v>2500</v>
      </c>
      <c r="E67" s="122" t="s">
        <v>83</v>
      </c>
      <c r="F67" s="124"/>
      <c r="G67" s="106"/>
    </row>
    <row r="68" spans="2:8" x14ac:dyDescent="0.2">
      <c r="D68">
        <v>2600</v>
      </c>
      <c r="E68" s="122" t="s">
        <v>84</v>
      </c>
      <c r="F68" s="124"/>
      <c r="G68" s="106"/>
    </row>
    <row r="69" spans="2:8" x14ac:dyDescent="0.2">
      <c r="D69">
        <v>2610</v>
      </c>
      <c r="E69" s="122" t="s">
        <v>85</v>
      </c>
      <c r="F69" s="124"/>
      <c r="G69" s="106"/>
    </row>
    <row r="70" spans="2:8" x14ac:dyDescent="0.2">
      <c r="D70">
        <v>2620</v>
      </c>
      <c r="E70" s="122" t="s">
        <v>86</v>
      </c>
      <c r="F70" s="124"/>
      <c r="G70" s="106"/>
    </row>
    <row r="71" spans="2:8" x14ac:dyDescent="0.2">
      <c r="D71">
        <v>2700</v>
      </c>
      <c r="E71" s="122" t="s">
        <v>369</v>
      </c>
      <c r="F71" s="124"/>
      <c r="G71" s="106"/>
    </row>
    <row r="72" spans="2:8" x14ac:dyDescent="0.2">
      <c r="D72">
        <v>2710</v>
      </c>
      <c r="E72" s="122" t="s">
        <v>368</v>
      </c>
      <c r="F72" s="124"/>
      <c r="G72" s="106"/>
    </row>
    <row r="73" spans="2:8" x14ac:dyDescent="0.2">
      <c r="D73">
        <v>2720</v>
      </c>
      <c r="E73" s="122" t="s">
        <v>204</v>
      </c>
      <c r="F73" s="124"/>
      <c r="G73" s="106"/>
    </row>
    <row r="74" spans="2:8" x14ac:dyDescent="0.2">
      <c r="D74">
        <v>2730</v>
      </c>
      <c r="E74" s="122" t="s">
        <v>370</v>
      </c>
      <c r="F74" s="124"/>
      <c r="G74" s="107"/>
    </row>
    <row r="75" spans="2:8" x14ac:dyDescent="0.2">
      <c r="D75">
        <v>2800</v>
      </c>
      <c r="E75" s="122" t="s">
        <v>371</v>
      </c>
      <c r="F75" s="124"/>
      <c r="G75" s="107"/>
    </row>
    <row r="76" spans="2:8" x14ac:dyDescent="0.2">
      <c r="E76" s="14" t="s">
        <v>33</v>
      </c>
      <c r="G76" s="103"/>
      <c r="H76" s="15">
        <f>SUM(G50:G75)</f>
        <v>0</v>
      </c>
    </row>
    <row r="77" spans="2:8" x14ac:dyDescent="0.2">
      <c r="B77" s="2" t="s">
        <v>8</v>
      </c>
      <c r="C77" s="2"/>
      <c r="G77" s="103"/>
    </row>
    <row r="78" spans="2:8" x14ac:dyDescent="0.2">
      <c r="D78" s="6">
        <v>2800</v>
      </c>
      <c r="E78" s="5" t="s">
        <v>145</v>
      </c>
      <c r="G78" s="105"/>
    </row>
    <row r="79" spans="2:8" x14ac:dyDescent="0.2">
      <c r="D79" s="6">
        <v>2900</v>
      </c>
      <c r="E79" t="s">
        <v>146</v>
      </c>
      <c r="F79"/>
      <c r="G79" s="106"/>
    </row>
    <row r="80" spans="2:8" x14ac:dyDescent="0.2">
      <c r="D80" s="6">
        <v>2950</v>
      </c>
      <c r="E80" t="s">
        <v>147</v>
      </c>
      <c r="F80"/>
      <c r="G80" s="107"/>
    </row>
    <row r="81" spans="1:25" x14ac:dyDescent="0.2">
      <c r="E81" s="14" t="s">
        <v>34</v>
      </c>
      <c r="G81" s="103"/>
      <c r="H81" s="15">
        <f>SUM(G78:G80)</f>
        <v>0</v>
      </c>
    </row>
    <row r="82" spans="1:25" x14ac:dyDescent="0.2">
      <c r="E82" s="14"/>
      <c r="F82" s="17" t="s">
        <v>35</v>
      </c>
      <c r="G82" s="108"/>
      <c r="I82" s="28">
        <f>SUM(H50:H81)</f>
        <v>0</v>
      </c>
    </row>
    <row r="83" spans="1:25" x14ac:dyDescent="0.2">
      <c r="E83" s="14"/>
      <c r="F83" s="17"/>
      <c r="G83" s="108"/>
      <c r="I83" s="27"/>
    </row>
    <row r="84" spans="1:25" s="18" customFormat="1" ht="15.75" x14ac:dyDescent="0.25">
      <c r="A84" s="25"/>
      <c r="D84" s="19"/>
      <c r="E84" s="20"/>
      <c r="F84" s="21" t="s">
        <v>9</v>
      </c>
      <c r="G84" s="104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</row>
    <row r="85" spans="1:25" x14ac:dyDescent="0.2">
      <c r="B85" s="2" t="s">
        <v>9</v>
      </c>
      <c r="C85" s="2"/>
      <c r="G85" s="103"/>
    </row>
    <row r="86" spans="1:25" x14ac:dyDescent="0.2">
      <c r="B86" s="2"/>
      <c r="C86" s="2"/>
      <c r="D86" s="3">
        <v>3000</v>
      </c>
      <c r="E86" s="5" t="s">
        <v>92</v>
      </c>
      <c r="G86" s="103"/>
    </row>
    <row r="87" spans="1:25" x14ac:dyDescent="0.2">
      <c r="C87" s="2" t="s">
        <v>16</v>
      </c>
      <c r="G87" s="103"/>
    </row>
    <row r="88" spans="1:25" x14ac:dyDescent="0.2">
      <c r="D88" s="6">
        <v>3010</v>
      </c>
      <c r="E88" s="5" t="s">
        <v>93</v>
      </c>
      <c r="G88" s="105"/>
    </row>
    <row r="89" spans="1:25" x14ac:dyDescent="0.2">
      <c r="D89" s="6">
        <v>3020</v>
      </c>
      <c r="E89" s="5" t="s">
        <v>94</v>
      </c>
      <c r="G89" s="106"/>
    </row>
    <row r="90" spans="1:25" x14ac:dyDescent="0.2">
      <c r="D90" s="6">
        <v>3050</v>
      </c>
      <c r="E90" s="5" t="s">
        <v>51</v>
      </c>
      <c r="G90" s="106"/>
    </row>
    <row r="91" spans="1:25" x14ac:dyDescent="0.2">
      <c r="C91" s="2" t="s">
        <v>19</v>
      </c>
      <c r="D91" s="6"/>
      <c r="G91" s="111"/>
    </row>
    <row r="92" spans="1:25" x14ac:dyDescent="0.2">
      <c r="D92" s="6">
        <v>3101</v>
      </c>
      <c r="E92" s="5" t="s">
        <v>52</v>
      </c>
      <c r="G92" s="106"/>
    </row>
    <row r="93" spans="1:25" x14ac:dyDescent="0.2">
      <c r="D93" s="6">
        <v>3102</v>
      </c>
      <c r="E93" s="5" t="s">
        <v>53</v>
      </c>
      <c r="G93" s="106"/>
    </row>
    <row r="94" spans="1:25" x14ac:dyDescent="0.2">
      <c r="D94" s="6">
        <v>3151</v>
      </c>
      <c r="E94" s="5" t="s">
        <v>54</v>
      </c>
      <c r="G94" s="106"/>
    </row>
    <row r="95" spans="1:25" x14ac:dyDescent="0.2">
      <c r="D95" s="6">
        <v>3152</v>
      </c>
      <c r="E95" s="5" t="s">
        <v>55</v>
      </c>
      <c r="G95" s="106"/>
    </row>
    <row r="96" spans="1:25" x14ac:dyDescent="0.2">
      <c r="C96" s="1" t="s">
        <v>17</v>
      </c>
      <c r="D96" s="6"/>
      <c r="G96" s="111"/>
    </row>
    <row r="97" spans="1:28" x14ac:dyDescent="0.2">
      <c r="D97" s="6">
        <v>3200</v>
      </c>
      <c r="E97" s="5" t="s">
        <v>95</v>
      </c>
      <c r="G97" s="106"/>
    </row>
    <row r="98" spans="1:28" x14ac:dyDescent="0.2">
      <c r="D98" s="6">
        <v>3250</v>
      </c>
      <c r="E98" s="5" t="s">
        <v>96</v>
      </c>
      <c r="G98" s="106"/>
    </row>
    <row r="99" spans="1:28" x14ac:dyDescent="0.2">
      <c r="C99" s="1" t="s">
        <v>188</v>
      </c>
      <c r="D99" s="6"/>
      <c r="G99" s="111"/>
    </row>
    <row r="100" spans="1:28" x14ac:dyDescent="0.2">
      <c r="D100" s="6">
        <v>3300</v>
      </c>
      <c r="E100" s="5" t="s">
        <v>189</v>
      </c>
      <c r="G100" s="106"/>
    </row>
    <row r="101" spans="1:28" x14ac:dyDescent="0.2">
      <c r="D101" s="6">
        <v>3250</v>
      </c>
      <c r="E101" s="5" t="s">
        <v>190</v>
      </c>
      <c r="G101" s="106"/>
    </row>
    <row r="102" spans="1:28" x14ac:dyDescent="0.2">
      <c r="C102" s="1" t="s">
        <v>18</v>
      </c>
      <c r="D102" s="6"/>
      <c r="G102" s="111"/>
    </row>
    <row r="103" spans="1:28" ht="13.5" thickBot="1" x14ac:dyDescent="0.25">
      <c r="D103" s="6">
        <v>3300</v>
      </c>
      <c r="E103" s="5" t="s">
        <v>180</v>
      </c>
      <c r="G103" s="106"/>
    </row>
    <row r="104" spans="1:28" ht="13.5" thickBot="1" x14ac:dyDescent="0.25">
      <c r="D104" s="6"/>
      <c r="E104" s="5" t="s">
        <v>181</v>
      </c>
      <c r="G104" s="112"/>
    </row>
    <row r="105" spans="1:28" x14ac:dyDescent="0.2">
      <c r="D105" s="6"/>
      <c r="F105" s="17" t="s">
        <v>44</v>
      </c>
      <c r="G105" s="103"/>
      <c r="I105" s="29">
        <f>SUM(G88:G104)</f>
        <v>0</v>
      </c>
    </row>
    <row r="106" spans="1:28" ht="13.5" thickBot="1" x14ac:dyDescent="0.25">
      <c r="E106" s="14"/>
      <c r="F106" s="17" t="s">
        <v>45</v>
      </c>
      <c r="G106" s="108"/>
      <c r="I106" s="26">
        <f>+I105+I82</f>
        <v>0</v>
      </c>
    </row>
    <row r="107" spans="1:28" ht="13.5" thickTop="1" x14ac:dyDescent="0.2">
      <c r="D107" s="6"/>
      <c r="G107" s="103"/>
    </row>
    <row r="108" spans="1:28" x14ac:dyDescent="0.2">
      <c r="G108" s="103"/>
    </row>
    <row r="109" spans="1:28" ht="28.5" customHeight="1" x14ac:dyDescent="0.25">
      <c r="B109" s="126" t="s">
        <v>179</v>
      </c>
      <c r="C109" s="126"/>
      <c r="D109" s="126"/>
      <c r="E109" s="126"/>
      <c r="F109" s="126"/>
      <c r="G109" s="113"/>
      <c r="H109" s="37"/>
      <c r="I109" s="37"/>
      <c r="Z109" s="23"/>
      <c r="AA109" s="23"/>
      <c r="AB109" s="23"/>
    </row>
    <row r="110" spans="1:28" ht="18.75" x14ac:dyDescent="0.3">
      <c r="B110" s="125" t="s">
        <v>157</v>
      </c>
      <c r="C110" s="125"/>
      <c r="D110" s="125"/>
      <c r="E110" s="125"/>
      <c r="F110" s="125"/>
      <c r="G110" s="48"/>
      <c r="H110" s="48"/>
      <c r="I110" s="41"/>
      <c r="Z110" s="23"/>
      <c r="AA110" s="23"/>
      <c r="AB110" s="23"/>
    </row>
    <row r="111" spans="1:28" x14ac:dyDescent="0.2">
      <c r="B111" s="2" t="s">
        <v>20</v>
      </c>
      <c r="C111" s="2"/>
      <c r="G111" s="103"/>
    </row>
    <row r="112" spans="1:28" s="9" customFormat="1" x14ac:dyDescent="0.2">
      <c r="A112" s="30"/>
      <c r="D112" s="10">
        <v>4000</v>
      </c>
      <c r="E112" s="49" t="s">
        <v>191</v>
      </c>
      <c r="F112" s="11"/>
      <c r="G112" s="105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</row>
    <row r="113" spans="1:25" s="9" customFormat="1" x14ac:dyDescent="0.2">
      <c r="A113" s="30"/>
      <c r="D113" s="10">
        <v>4100</v>
      </c>
      <c r="E113" s="42" t="s">
        <v>192</v>
      </c>
      <c r="F113" s="11"/>
      <c r="G113" s="106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</row>
    <row r="114" spans="1:25" s="9" customFormat="1" x14ac:dyDescent="0.2">
      <c r="A114" s="30"/>
      <c r="D114" s="10">
        <v>4200</v>
      </c>
      <c r="E114" s="49" t="s">
        <v>193</v>
      </c>
      <c r="F114" s="11"/>
      <c r="G114" s="106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</row>
    <row r="115" spans="1:25" s="9" customFormat="1" x14ac:dyDescent="0.2">
      <c r="A115" s="30"/>
      <c r="D115" s="10">
        <v>4300</v>
      </c>
      <c r="E115" s="49" t="s">
        <v>194</v>
      </c>
      <c r="F115" s="11"/>
      <c r="G115" s="106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</row>
    <row r="116" spans="1:25" s="9" customFormat="1" x14ac:dyDescent="0.2">
      <c r="A116" s="30"/>
      <c r="D116" s="10">
        <v>4400</v>
      </c>
      <c r="E116" s="42" t="s">
        <v>195</v>
      </c>
      <c r="F116" s="11"/>
      <c r="G116" s="106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</row>
    <row r="117" spans="1:25" x14ac:dyDescent="0.2">
      <c r="D117" s="10">
        <v>4500</v>
      </c>
      <c r="E117" s="42" t="s">
        <v>196</v>
      </c>
      <c r="G117" s="106"/>
      <c r="Y117"/>
    </row>
    <row r="118" spans="1:25" s="9" customFormat="1" x14ac:dyDescent="0.2">
      <c r="A118" s="30"/>
      <c r="D118" s="10">
        <v>4600</v>
      </c>
      <c r="E118" s="42" t="s">
        <v>156</v>
      </c>
      <c r="F118" s="11"/>
      <c r="G118" s="106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</row>
    <row r="119" spans="1:25" x14ac:dyDescent="0.2">
      <c r="D119" s="10">
        <v>4640</v>
      </c>
      <c r="E119" s="42" t="s">
        <v>197</v>
      </c>
      <c r="G119" s="106"/>
      <c r="Y119"/>
    </row>
    <row r="120" spans="1:25" x14ac:dyDescent="0.2">
      <c r="D120" s="10">
        <v>4650</v>
      </c>
      <c r="E120" s="49" t="s">
        <v>101</v>
      </c>
      <c r="G120" s="106"/>
      <c r="Y120"/>
    </row>
    <row r="121" spans="1:25" s="9" customFormat="1" x14ac:dyDescent="0.2">
      <c r="A121" s="30"/>
      <c r="D121" s="10">
        <v>4700</v>
      </c>
      <c r="E121" s="42" t="s">
        <v>98</v>
      </c>
      <c r="G121" s="106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</row>
    <row r="122" spans="1:25" s="9" customFormat="1" x14ac:dyDescent="0.2">
      <c r="A122" s="30"/>
      <c r="D122" s="10">
        <v>4750</v>
      </c>
      <c r="E122" s="42" t="s">
        <v>99</v>
      </c>
      <c r="F122" s="11"/>
      <c r="G122" s="106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</row>
    <row r="123" spans="1:25" x14ac:dyDescent="0.2">
      <c r="D123" s="10">
        <v>4800</v>
      </c>
      <c r="E123" s="42" t="s">
        <v>100</v>
      </c>
      <c r="G123" s="107"/>
      <c r="Y123"/>
    </row>
    <row r="124" spans="1:25" x14ac:dyDescent="0.2">
      <c r="E124" s="14" t="s">
        <v>38</v>
      </c>
      <c r="G124" s="103"/>
      <c r="H124" s="15">
        <f>SUM(G112:G123)</f>
        <v>0</v>
      </c>
      <c r="Y124"/>
    </row>
    <row r="125" spans="1:25" x14ac:dyDescent="0.2">
      <c r="B125" s="2" t="s">
        <v>162</v>
      </c>
      <c r="C125" s="2"/>
      <c r="G125" s="103"/>
      <c r="Y125"/>
    </row>
    <row r="126" spans="1:25" x14ac:dyDescent="0.2">
      <c r="D126" s="6">
        <v>5000</v>
      </c>
      <c r="E126" s="50" t="s">
        <v>191</v>
      </c>
      <c r="G126" s="105"/>
      <c r="I126" s="34"/>
      <c r="Y126"/>
    </row>
    <row r="127" spans="1:25" x14ac:dyDescent="0.2">
      <c r="D127" s="6">
        <v>5100</v>
      </c>
      <c r="E127" s="50" t="s">
        <v>192</v>
      </c>
      <c r="G127" s="106"/>
      <c r="H127" s="9"/>
      <c r="J127" s="30"/>
      <c r="K127" s="30"/>
      <c r="L127" s="30"/>
      <c r="M127" s="30"/>
      <c r="Y127"/>
    </row>
    <row r="128" spans="1:25" x14ac:dyDescent="0.2">
      <c r="D128" s="6">
        <v>5150</v>
      </c>
      <c r="E128" s="50" t="s">
        <v>198</v>
      </c>
      <c r="G128" s="106"/>
      <c r="H128" s="9"/>
      <c r="J128" s="30"/>
      <c r="K128" s="30"/>
      <c r="L128" s="30"/>
      <c r="M128" s="30"/>
      <c r="Y128"/>
    </row>
    <row r="129" spans="1:25" x14ac:dyDescent="0.2">
      <c r="D129" s="6">
        <v>5200</v>
      </c>
      <c r="E129" s="50" t="s">
        <v>193</v>
      </c>
      <c r="G129" s="106"/>
      <c r="H129" s="9"/>
      <c r="J129" s="30"/>
      <c r="K129" s="30"/>
      <c r="L129" s="30"/>
      <c r="M129" s="30"/>
      <c r="Y129"/>
    </row>
    <row r="130" spans="1:25" x14ac:dyDescent="0.2">
      <c r="D130" s="10">
        <v>5300</v>
      </c>
      <c r="E130" s="50" t="s">
        <v>194</v>
      </c>
      <c r="F130" s="11"/>
      <c r="G130" s="106"/>
      <c r="H130" s="9"/>
      <c r="I130" s="30"/>
      <c r="J130" s="30"/>
      <c r="K130" s="30"/>
      <c r="L130" s="30"/>
      <c r="M130" s="30"/>
      <c r="N130" s="30"/>
    </row>
    <row r="131" spans="1:25" x14ac:dyDescent="0.2">
      <c r="A131"/>
      <c r="D131" s="10">
        <v>5400</v>
      </c>
      <c r="E131" s="50" t="s">
        <v>195</v>
      </c>
      <c r="F131" s="9"/>
      <c r="G131" s="106"/>
      <c r="N131"/>
      <c r="O131"/>
      <c r="P131"/>
      <c r="Q131"/>
      <c r="R131"/>
      <c r="S131"/>
      <c r="T131"/>
      <c r="U131"/>
      <c r="V131"/>
      <c r="W131"/>
      <c r="X131"/>
      <c r="Y131"/>
    </row>
    <row r="132" spans="1:25" x14ac:dyDescent="0.2">
      <c r="A132"/>
      <c r="D132" s="10">
        <v>5500</v>
      </c>
      <c r="E132" s="50" t="s">
        <v>196</v>
      </c>
      <c r="F132" s="9"/>
      <c r="G132" s="106"/>
      <c r="N132"/>
      <c r="O132"/>
      <c r="P132"/>
      <c r="Q132"/>
      <c r="R132"/>
      <c r="S132"/>
      <c r="T132"/>
      <c r="U132"/>
      <c r="V132"/>
      <c r="W132"/>
      <c r="X132"/>
      <c r="Y132"/>
    </row>
    <row r="133" spans="1:25" x14ac:dyDescent="0.2">
      <c r="A133"/>
      <c r="D133" s="10">
        <v>5550</v>
      </c>
      <c r="E133" s="50" t="s">
        <v>199</v>
      </c>
      <c r="F133" s="9"/>
      <c r="G133" s="106"/>
      <c r="N133"/>
      <c r="O133"/>
      <c r="P133"/>
      <c r="Q133"/>
      <c r="R133"/>
      <c r="S133"/>
      <c r="T133"/>
      <c r="U133"/>
      <c r="V133"/>
      <c r="W133"/>
      <c r="X133"/>
      <c r="Y133"/>
    </row>
    <row r="134" spans="1:25" x14ac:dyDescent="0.2">
      <c r="A134"/>
      <c r="D134" s="10">
        <v>5600</v>
      </c>
      <c r="E134" s="42" t="s">
        <v>150</v>
      </c>
      <c r="F134" s="11"/>
      <c r="G134" s="106"/>
      <c r="N134"/>
      <c r="O134"/>
      <c r="P134"/>
      <c r="Q134"/>
      <c r="R134"/>
      <c r="S134"/>
      <c r="T134"/>
      <c r="U134"/>
      <c r="V134"/>
      <c r="W134"/>
      <c r="X134"/>
      <c r="Y134"/>
    </row>
    <row r="135" spans="1:25" x14ac:dyDescent="0.2">
      <c r="A135"/>
      <c r="D135" s="51">
        <v>5640</v>
      </c>
      <c r="E135" s="52" t="s">
        <v>158</v>
      </c>
      <c r="F135" s="53"/>
      <c r="G135" s="106"/>
      <c r="N135"/>
      <c r="O135"/>
      <c r="P135"/>
      <c r="Q135"/>
      <c r="R135"/>
      <c r="S135"/>
      <c r="T135"/>
      <c r="U135"/>
      <c r="V135"/>
      <c r="W135"/>
      <c r="X135"/>
      <c r="Y135"/>
    </row>
    <row r="136" spans="1:25" x14ac:dyDescent="0.2">
      <c r="A136"/>
      <c r="D136" s="3">
        <v>5650</v>
      </c>
      <c r="E136" s="42" t="s">
        <v>22</v>
      </c>
      <c r="F136" s="11"/>
      <c r="G136" s="10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1:25" x14ac:dyDescent="0.2">
      <c r="A137"/>
      <c r="D137" s="6">
        <v>5600</v>
      </c>
      <c r="E137" s="42" t="s">
        <v>200</v>
      </c>
      <c r="G137" s="106"/>
      <c r="N137"/>
      <c r="O137"/>
      <c r="P137"/>
      <c r="Q137"/>
      <c r="R137"/>
      <c r="S137"/>
      <c r="T137"/>
      <c r="U137"/>
      <c r="V137"/>
      <c r="W137"/>
      <c r="X137"/>
      <c r="Y137"/>
    </row>
    <row r="138" spans="1:25" x14ac:dyDescent="0.2">
      <c r="A138"/>
      <c r="D138" s="6">
        <v>5700</v>
      </c>
      <c r="E138" s="42" t="s">
        <v>160</v>
      </c>
      <c r="G138" s="107"/>
      <c r="I138" s="30"/>
      <c r="J138" s="30"/>
      <c r="K138" s="30"/>
      <c r="L138" s="30"/>
      <c r="M138" s="30"/>
      <c r="N138"/>
      <c r="O138"/>
      <c r="P138"/>
      <c r="Q138"/>
      <c r="R138"/>
      <c r="S138"/>
      <c r="T138"/>
      <c r="U138"/>
      <c r="V138"/>
      <c r="W138"/>
      <c r="X138"/>
      <c r="Y138"/>
    </row>
    <row r="139" spans="1:25" x14ac:dyDescent="0.2">
      <c r="A139"/>
      <c r="D139" s="12"/>
      <c r="E139" s="14" t="s">
        <v>39</v>
      </c>
      <c r="G139" s="103"/>
      <c r="H139" s="15">
        <f>SUM(G126:G138)</f>
        <v>0</v>
      </c>
      <c r="N139"/>
      <c r="O139"/>
      <c r="P139"/>
      <c r="Q139"/>
      <c r="R139"/>
      <c r="S139"/>
      <c r="T139"/>
      <c r="U139"/>
      <c r="V139"/>
      <c r="W139"/>
      <c r="X139"/>
      <c r="Y139"/>
    </row>
    <row r="140" spans="1:25" x14ac:dyDescent="0.2">
      <c r="A140"/>
      <c r="F140" s="17" t="s">
        <v>40</v>
      </c>
      <c r="G140" s="103"/>
      <c r="I140" s="31">
        <f>+H124-H139</f>
        <v>0</v>
      </c>
      <c r="N140"/>
      <c r="O140"/>
      <c r="P140"/>
      <c r="Q140"/>
      <c r="R140"/>
      <c r="S140"/>
      <c r="T140"/>
      <c r="U140"/>
      <c r="V140"/>
      <c r="W140"/>
      <c r="X140"/>
      <c r="Y140"/>
    </row>
    <row r="141" spans="1:25" x14ac:dyDescent="0.2">
      <c r="A141"/>
      <c r="B141" s="2" t="s">
        <v>11</v>
      </c>
      <c r="C141" s="2"/>
      <c r="G141" s="103"/>
      <c r="N141"/>
      <c r="O141"/>
      <c r="P141"/>
      <c r="Q141"/>
      <c r="R141"/>
      <c r="S141"/>
      <c r="T141"/>
      <c r="U141"/>
      <c r="V141"/>
      <c r="W141"/>
      <c r="X141"/>
      <c r="Y141"/>
    </row>
    <row r="142" spans="1:25" x14ac:dyDescent="0.2">
      <c r="A142"/>
      <c r="B142" s="2"/>
      <c r="C142" s="2"/>
      <c r="D142" s="23"/>
      <c r="E142" s="118" t="s">
        <v>161</v>
      </c>
      <c r="F142" s="54"/>
      <c r="G142" s="115"/>
      <c r="N142"/>
      <c r="O142"/>
      <c r="P142"/>
      <c r="Q142"/>
      <c r="R142"/>
      <c r="S142"/>
      <c r="T142"/>
      <c r="U142"/>
      <c r="V142"/>
      <c r="W142"/>
      <c r="X142"/>
      <c r="Y142"/>
    </row>
    <row r="143" spans="1:25" x14ac:dyDescent="0.2">
      <c r="A143"/>
      <c r="B143" s="2"/>
      <c r="C143" s="2"/>
      <c r="D143" s="23">
        <v>6010</v>
      </c>
      <c r="E143" s="54" t="s">
        <v>56</v>
      </c>
      <c r="G143" s="106"/>
      <c r="N143"/>
      <c r="O143"/>
      <c r="P143"/>
      <c r="Q143"/>
      <c r="R143"/>
      <c r="S143"/>
      <c r="T143"/>
      <c r="U143"/>
      <c r="V143"/>
      <c r="W143"/>
      <c r="X143"/>
      <c r="Y143"/>
    </row>
    <row r="144" spans="1:25" x14ac:dyDescent="0.2">
      <c r="A144"/>
      <c r="D144" s="23">
        <v>6020</v>
      </c>
      <c r="E144" s="54" t="s">
        <v>151</v>
      </c>
      <c r="G144" s="106"/>
      <c r="H144" s="9"/>
      <c r="J144" s="30"/>
      <c r="K144" s="30"/>
      <c r="L144" s="30"/>
      <c r="M144" s="30"/>
      <c r="N144"/>
      <c r="O144"/>
      <c r="P144"/>
      <c r="Q144"/>
      <c r="R144"/>
      <c r="S144"/>
      <c r="T144"/>
      <c r="U144"/>
      <c r="V144"/>
      <c r="W144"/>
      <c r="X144"/>
      <c r="Y144"/>
    </row>
    <row r="145" spans="1:25" x14ac:dyDescent="0.2">
      <c r="A145"/>
      <c r="D145" s="23">
        <v>6030</v>
      </c>
      <c r="E145" s="54" t="s">
        <v>104</v>
      </c>
      <c r="G145" s="106"/>
      <c r="N145"/>
      <c r="O145"/>
      <c r="P145"/>
      <c r="Q145"/>
      <c r="R145"/>
      <c r="S145"/>
      <c r="T145"/>
      <c r="U145"/>
      <c r="V145"/>
      <c r="W145"/>
      <c r="X145"/>
      <c r="Y145"/>
    </row>
    <row r="146" spans="1:25" x14ac:dyDescent="0.2">
      <c r="A146"/>
      <c r="B146" s="2"/>
      <c r="C146" s="2"/>
      <c r="D146" s="23">
        <v>6040</v>
      </c>
      <c r="E146" s="54" t="s">
        <v>57</v>
      </c>
      <c r="G146" s="106"/>
      <c r="N146"/>
      <c r="O146"/>
      <c r="P146"/>
      <c r="Q146"/>
      <c r="R146"/>
      <c r="S146"/>
      <c r="T146"/>
      <c r="U146"/>
      <c r="V146"/>
      <c r="W146"/>
      <c r="X146"/>
      <c r="Y146"/>
    </row>
    <row r="147" spans="1:25" x14ac:dyDescent="0.2">
      <c r="A147"/>
      <c r="B147" s="2"/>
      <c r="C147" s="2"/>
      <c r="D147" s="23">
        <v>6050</v>
      </c>
      <c r="E147" s="54" t="s">
        <v>152</v>
      </c>
      <c r="G147" s="106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">
      <c r="A148"/>
      <c r="B148" s="2"/>
      <c r="C148" s="2"/>
      <c r="D148" s="23">
        <v>6060</v>
      </c>
      <c r="E148" s="54" t="s">
        <v>105</v>
      </c>
      <c r="G148" s="106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">
      <c r="A149"/>
      <c r="B149" s="2"/>
      <c r="C149" s="2"/>
      <c r="D149" s="23">
        <v>6070</v>
      </c>
      <c r="E149" s="54" t="s">
        <v>106</v>
      </c>
      <c r="G149" s="106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">
      <c r="A150"/>
      <c r="B150" s="2"/>
      <c r="C150" s="2"/>
      <c r="D150" s="23">
        <v>6080</v>
      </c>
      <c r="E150" s="54" t="s">
        <v>107</v>
      </c>
      <c r="G150" s="106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">
      <c r="A151"/>
      <c r="B151" s="2"/>
      <c r="C151" s="2"/>
      <c r="D151" s="23">
        <v>6090</v>
      </c>
      <c r="E151" s="54" t="s">
        <v>159</v>
      </c>
      <c r="G151" s="107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">
      <c r="A152"/>
      <c r="B152" s="2"/>
      <c r="C152" s="2"/>
      <c r="D152" s="23"/>
      <c r="E152" s="117" t="s">
        <v>365</v>
      </c>
      <c r="G152" s="116"/>
      <c r="H152" s="13">
        <f>SUM(G143:G151)</f>
        <v>0</v>
      </c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">
      <c r="A153"/>
      <c r="D153" s="6">
        <v>6200</v>
      </c>
      <c r="E153" s="122" t="s">
        <v>23</v>
      </c>
      <c r="F153" s="123"/>
      <c r="G153" s="105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">
      <c r="A154"/>
      <c r="D154" s="6">
        <v>6220</v>
      </c>
      <c r="E154" s="122" t="s">
        <v>141</v>
      </c>
      <c r="F154" s="123"/>
      <c r="G154" s="106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">
      <c r="A155"/>
      <c r="D155" s="6">
        <v>6240</v>
      </c>
      <c r="E155" s="122" t="s">
        <v>108</v>
      </c>
      <c r="F155" s="123"/>
      <c r="G155" s="106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">
      <c r="A156"/>
      <c r="D156" s="6">
        <v>6260</v>
      </c>
      <c r="E156" s="122" t="s">
        <v>109</v>
      </c>
      <c r="F156" s="123"/>
      <c r="G156" s="106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">
      <c r="A157"/>
      <c r="D157" s="6">
        <v>6280</v>
      </c>
      <c r="E157" s="122" t="s">
        <v>110</v>
      </c>
      <c r="F157" s="123"/>
      <c r="G157" s="106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">
      <c r="A158"/>
      <c r="D158" s="6">
        <v>6300</v>
      </c>
      <c r="E158" s="124" t="s">
        <v>170</v>
      </c>
      <c r="F158" s="124"/>
      <c r="G158" s="106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">
      <c r="A159"/>
      <c r="D159" s="6">
        <v>6320</v>
      </c>
      <c r="E159" s="122" t="s">
        <v>111</v>
      </c>
      <c r="F159" s="123"/>
      <c r="G159" s="106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">
      <c r="A160"/>
      <c r="D160" s="6">
        <v>6340</v>
      </c>
      <c r="E160" s="122" t="s">
        <v>112</v>
      </c>
      <c r="F160" s="123"/>
      <c r="G160" s="106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</row>
    <row r="161" spans="1:25" x14ac:dyDescent="0.2">
      <c r="A161"/>
      <c r="D161" s="6">
        <v>6360</v>
      </c>
      <c r="E161" s="122" t="s">
        <v>164</v>
      </c>
      <c r="F161" s="123"/>
      <c r="G161" s="106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</row>
    <row r="162" spans="1:25" x14ac:dyDescent="0.2">
      <c r="A162"/>
      <c r="D162" s="6">
        <v>6380</v>
      </c>
      <c r="E162" s="122" t="s">
        <v>142</v>
      </c>
      <c r="F162" s="123"/>
      <c r="G162" s="106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</row>
    <row r="163" spans="1:25" x14ac:dyDescent="0.2">
      <c r="A163"/>
      <c r="D163" s="6">
        <v>6400</v>
      </c>
      <c r="E163" s="122" t="s">
        <v>113</v>
      </c>
      <c r="F163" s="123"/>
      <c r="G163" s="106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1:25" x14ac:dyDescent="0.2">
      <c r="A164"/>
      <c r="D164" s="6">
        <v>6420</v>
      </c>
      <c r="E164" s="122" t="s">
        <v>114</v>
      </c>
      <c r="F164" s="123"/>
      <c r="G164" s="106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</row>
    <row r="165" spans="1:25" x14ac:dyDescent="0.2">
      <c r="A165"/>
      <c r="D165" s="6">
        <v>6440</v>
      </c>
      <c r="E165" s="122" t="s">
        <v>175</v>
      </c>
      <c r="F165" s="123"/>
      <c r="G165" s="106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</row>
    <row r="166" spans="1:25" x14ac:dyDescent="0.2">
      <c r="A166"/>
      <c r="D166" s="10">
        <v>6450</v>
      </c>
      <c r="E166" s="42" t="s">
        <v>176</v>
      </c>
      <c r="F166" s="11"/>
      <c r="G166" s="10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</row>
    <row r="167" spans="1:25" x14ac:dyDescent="0.2">
      <c r="A167"/>
      <c r="D167" s="6">
        <v>6460</v>
      </c>
      <c r="E167" s="122" t="s">
        <v>177</v>
      </c>
      <c r="F167" s="123"/>
      <c r="G167" s="106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</row>
    <row r="168" spans="1:25" x14ac:dyDescent="0.2">
      <c r="A168"/>
      <c r="D168" s="6">
        <v>6470</v>
      </c>
      <c r="E168" s="122" t="s">
        <v>139</v>
      </c>
      <c r="F168" s="123"/>
      <c r="G168" s="106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</row>
    <row r="169" spans="1:25" x14ac:dyDescent="0.2">
      <c r="A169"/>
      <c r="D169" s="6">
        <v>6480</v>
      </c>
      <c r="E169" s="122" t="s">
        <v>140</v>
      </c>
      <c r="F169" s="123"/>
      <c r="G169" s="106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</row>
    <row r="170" spans="1:25" x14ac:dyDescent="0.2">
      <c r="A170"/>
      <c r="D170" s="6">
        <v>6500</v>
      </c>
      <c r="E170" s="122" t="s">
        <v>168</v>
      </c>
      <c r="F170" s="123"/>
      <c r="G170" s="106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</row>
    <row r="171" spans="1:25" x14ac:dyDescent="0.2">
      <c r="A171"/>
      <c r="D171" s="6">
        <v>6520</v>
      </c>
      <c r="E171" s="122" t="s">
        <v>115</v>
      </c>
      <c r="F171" s="123"/>
      <c r="G171" s="106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</row>
    <row r="172" spans="1:25" x14ac:dyDescent="0.2">
      <c r="A172"/>
      <c r="D172" s="6">
        <v>6540</v>
      </c>
      <c r="E172" s="122" t="s">
        <v>116</v>
      </c>
      <c r="F172" s="123"/>
      <c r="G172" s="106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</row>
    <row r="173" spans="1:25" x14ac:dyDescent="0.2">
      <c r="A173"/>
      <c r="D173" s="6">
        <v>6560</v>
      </c>
      <c r="E173" s="122" t="s">
        <v>143</v>
      </c>
      <c r="F173" s="123"/>
      <c r="G173" s="106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1:25" x14ac:dyDescent="0.2">
      <c r="A174"/>
      <c r="D174" s="6">
        <v>6580</v>
      </c>
      <c r="E174" s="122" t="s">
        <v>15</v>
      </c>
      <c r="F174" s="123"/>
      <c r="G174" s="106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</row>
    <row r="175" spans="1:25" x14ac:dyDescent="0.2">
      <c r="A175"/>
      <c r="D175" s="6">
        <v>6600</v>
      </c>
      <c r="E175" s="122" t="s">
        <v>117</v>
      </c>
      <c r="F175" s="123"/>
      <c r="G175" s="106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</row>
    <row r="176" spans="1:25" x14ac:dyDescent="0.2">
      <c r="A176"/>
      <c r="D176" s="6">
        <v>6620</v>
      </c>
      <c r="E176" s="122" t="s">
        <v>119</v>
      </c>
      <c r="F176" s="123"/>
      <c r="G176" s="10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</row>
    <row r="177" spans="1:25" x14ac:dyDescent="0.2">
      <c r="A177"/>
      <c r="D177" s="6">
        <v>6640</v>
      </c>
      <c r="E177" s="122" t="s">
        <v>120</v>
      </c>
      <c r="F177" s="123"/>
      <c r="G177" s="106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</row>
    <row r="178" spans="1:25" x14ac:dyDescent="0.2">
      <c r="A178"/>
      <c r="D178" s="6">
        <v>6660</v>
      </c>
      <c r="E178" s="122" t="s">
        <v>121</v>
      </c>
      <c r="F178" s="123"/>
      <c r="G178" s="106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</row>
    <row r="179" spans="1:25" x14ac:dyDescent="0.2">
      <c r="A179"/>
      <c r="D179" s="6">
        <v>6680</v>
      </c>
      <c r="E179" s="122" t="s">
        <v>138</v>
      </c>
      <c r="F179" s="123"/>
      <c r="G179" s="106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</row>
    <row r="180" spans="1:25" x14ac:dyDescent="0.2">
      <c r="A180"/>
      <c r="D180" s="6">
        <v>6700</v>
      </c>
      <c r="E180" s="42" t="s">
        <v>48</v>
      </c>
      <c r="F180" s="42"/>
      <c r="G180" s="106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</row>
    <row r="181" spans="1:25" x14ac:dyDescent="0.2">
      <c r="A181"/>
      <c r="D181" s="6">
        <v>6740</v>
      </c>
      <c r="E181" s="122" t="s">
        <v>118</v>
      </c>
      <c r="F181" s="123"/>
      <c r="G181" s="106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</row>
    <row r="182" spans="1:25" x14ac:dyDescent="0.2">
      <c r="A182"/>
      <c r="D182" s="6">
        <v>6750</v>
      </c>
      <c r="E182" s="122" t="s">
        <v>135</v>
      </c>
      <c r="F182" s="123"/>
      <c r="G182" s="106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</row>
    <row r="183" spans="1:25" x14ac:dyDescent="0.2">
      <c r="A183"/>
      <c r="D183" s="6">
        <v>6760</v>
      </c>
      <c r="E183" s="122" t="s">
        <v>122</v>
      </c>
      <c r="F183" s="123"/>
      <c r="G183" s="106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1:25" x14ac:dyDescent="0.2">
      <c r="A184"/>
      <c r="D184" s="6">
        <v>6770</v>
      </c>
      <c r="E184" s="122" t="s">
        <v>123</v>
      </c>
      <c r="F184" s="123"/>
      <c r="G184" s="106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</row>
    <row r="185" spans="1:25" x14ac:dyDescent="0.2">
      <c r="A185"/>
      <c r="D185" s="6">
        <v>6780</v>
      </c>
      <c r="E185" s="122" t="s">
        <v>124</v>
      </c>
      <c r="F185" s="123"/>
      <c r="G185" s="106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</row>
    <row r="186" spans="1:25" x14ac:dyDescent="0.2">
      <c r="A186"/>
      <c r="D186" s="6">
        <v>6800</v>
      </c>
      <c r="E186" s="122" t="s">
        <v>136</v>
      </c>
      <c r="F186" s="123"/>
      <c r="G186" s="107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</row>
    <row r="187" spans="1:25" x14ac:dyDescent="0.2">
      <c r="A187"/>
      <c r="E187" s="14" t="s">
        <v>41</v>
      </c>
      <c r="G187" s="103"/>
      <c r="I187" s="32">
        <f>SUM(G143:G186)</f>
        <v>0</v>
      </c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</row>
    <row r="188" spans="1:25" x14ac:dyDescent="0.2">
      <c r="A188"/>
      <c r="F188" s="17" t="s">
        <v>42</v>
      </c>
      <c r="G188" s="103"/>
      <c r="H188" s="16"/>
      <c r="I188" s="33">
        <f>+I140-I187</f>
        <v>0</v>
      </c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</row>
    <row r="189" spans="1:25" x14ac:dyDescent="0.2">
      <c r="A189"/>
      <c r="B189" s="2"/>
      <c r="C189" s="2"/>
      <c r="G189" s="103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</row>
    <row r="190" spans="1:25" x14ac:dyDescent="0.2">
      <c r="A190"/>
      <c r="B190" s="2" t="s">
        <v>10</v>
      </c>
      <c r="C190" s="2"/>
      <c r="G190" s="103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</row>
    <row r="191" spans="1:25" x14ac:dyDescent="0.2">
      <c r="A191"/>
      <c r="D191" s="6">
        <v>8000</v>
      </c>
      <c r="E191" s="42" t="s">
        <v>126</v>
      </c>
      <c r="G191" s="105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</row>
    <row r="192" spans="1:25" x14ac:dyDescent="0.2">
      <c r="A192"/>
      <c r="D192" s="6">
        <v>8100</v>
      </c>
      <c r="E192" s="42" t="s">
        <v>127</v>
      </c>
      <c r="G192" s="106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</row>
    <row r="193" spans="1:25" x14ac:dyDescent="0.2">
      <c r="A193"/>
      <c r="D193" s="6">
        <v>8200</v>
      </c>
      <c r="E193" s="42" t="s">
        <v>153</v>
      </c>
      <c r="G193" s="106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1:25" x14ac:dyDescent="0.2">
      <c r="A194"/>
      <c r="D194" s="6">
        <v>8300</v>
      </c>
      <c r="E194" s="42" t="s">
        <v>128</v>
      </c>
      <c r="G194" s="106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</row>
    <row r="195" spans="1:25" x14ac:dyDescent="0.2">
      <c r="A195"/>
      <c r="D195" s="6">
        <v>8400</v>
      </c>
      <c r="E195" s="42" t="s">
        <v>129</v>
      </c>
      <c r="G195" s="106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</row>
    <row r="196" spans="1:25" x14ac:dyDescent="0.2">
      <c r="A196"/>
      <c r="D196" s="6">
        <v>8500</v>
      </c>
      <c r="E196" s="42" t="s">
        <v>130</v>
      </c>
      <c r="G196" s="10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</row>
    <row r="197" spans="1:25" x14ac:dyDescent="0.2">
      <c r="A197"/>
      <c r="D197" s="6">
        <v>8600</v>
      </c>
      <c r="E197" s="42" t="s">
        <v>131</v>
      </c>
      <c r="G197" s="10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</row>
    <row r="198" spans="1:25" x14ac:dyDescent="0.2">
      <c r="A198"/>
      <c r="G198" s="103"/>
      <c r="I198" s="29">
        <f>SUM(G191:G197)</f>
        <v>0</v>
      </c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</row>
    <row r="199" spans="1:25" x14ac:dyDescent="0.2">
      <c r="A199"/>
      <c r="B199" s="2" t="s">
        <v>12</v>
      </c>
      <c r="C199" s="2"/>
      <c r="G199" s="103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</row>
    <row r="200" spans="1:25" x14ac:dyDescent="0.2">
      <c r="A200"/>
      <c r="D200" s="6">
        <v>9000</v>
      </c>
      <c r="E200" s="42" t="s">
        <v>134</v>
      </c>
      <c r="G200" s="105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</row>
    <row r="201" spans="1:25" x14ac:dyDescent="0.2">
      <c r="A201"/>
      <c r="D201" s="6">
        <v>9100</v>
      </c>
      <c r="E201" s="42" t="s">
        <v>132</v>
      </c>
      <c r="G201" s="106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</row>
    <row r="202" spans="1:25" x14ac:dyDescent="0.2">
      <c r="A202"/>
      <c r="D202" s="6">
        <v>9200</v>
      </c>
      <c r="E202" s="42" t="s">
        <v>133</v>
      </c>
      <c r="G202" s="106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</row>
    <row r="203" spans="1:25" x14ac:dyDescent="0.2">
      <c r="A203"/>
      <c r="D203" s="38">
        <v>9300</v>
      </c>
      <c r="E203" s="131" t="s">
        <v>137</v>
      </c>
      <c r="F203" s="132"/>
      <c r="G203" s="107"/>
      <c r="H203" s="9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1:25" x14ac:dyDescent="0.2">
      <c r="A204"/>
      <c r="I204" s="34">
        <f>-SUM(G200:G203)</f>
        <v>0</v>
      </c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</row>
    <row r="205" spans="1:25" x14ac:dyDescent="0.2">
      <c r="A205"/>
      <c r="F205" s="17" t="s">
        <v>43</v>
      </c>
      <c r="I205" s="33">
        <f>SUM(I188:I204)</f>
        <v>0</v>
      </c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</row>
    <row r="206" spans="1:25" x14ac:dyDescent="0.2">
      <c r="Y206"/>
    </row>
    <row r="207" spans="1:25" x14ac:dyDescent="0.2">
      <c r="A207"/>
      <c r="B207" s="23"/>
      <c r="C207" s="23"/>
      <c r="D207" s="39" t="s">
        <v>167</v>
      </c>
      <c r="E207" s="40"/>
      <c r="F207" s="40"/>
      <c r="G207" s="34"/>
      <c r="H207" s="23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</row>
  </sheetData>
  <sheetProtection selectLockedCells="1"/>
  <mergeCells count="60">
    <mergeCell ref="E203:F203"/>
    <mergeCell ref="E173:F173"/>
    <mergeCell ref="E174:F174"/>
    <mergeCell ref="E175:F175"/>
    <mergeCell ref="E181:F181"/>
    <mergeCell ref="E176:F176"/>
    <mergeCell ref="E177:F177"/>
    <mergeCell ref="E178:F178"/>
    <mergeCell ref="E179:F179"/>
    <mergeCell ref="E186:F186"/>
    <mergeCell ref="E182:F182"/>
    <mergeCell ref="E183:F183"/>
    <mergeCell ref="E184:F184"/>
    <mergeCell ref="E185:F185"/>
    <mergeCell ref="E169:F169"/>
    <mergeCell ref="E170:F170"/>
    <mergeCell ref="E171:F171"/>
    <mergeCell ref="E172:F172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7:F167"/>
    <mergeCell ref="E168:F168"/>
    <mergeCell ref="E71:F71"/>
    <mergeCell ref="E73:F73"/>
    <mergeCell ref="E75:F75"/>
    <mergeCell ref="E156:F156"/>
    <mergeCell ref="E157:F157"/>
    <mergeCell ref="E72:F72"/>
    <mergeCell ref="E153:F153"/>
    <mergeCell ref="E154:F154"/>
    <mergeCell ref="E155:F155"/>
    <mergeCell ref="B110:F110"/>
    <mergeCell ref="E74:F74"/>
    <mergeCell ref="E65:F65"/>
    <mergeCell ref="E66:F66"/>
    <mergeCell ref="E67:F67"/>
    <mergeCell ref="E68:F68"/>
    <mergeCell ref="E69:F69"/>
    <mergeCell ref="B1:F1"/>
    <mergeCell ref="B109:F109"/>
    <mergeCell ref="B4:F4"/>
    <mergeCell ref="B5:F5"/>
    <mergeCell ref="B3:F3"/>
    <mergeCell ref="E50:F50"/>
    <mergeCell ref="E51:F51"/>
    <mergeCell ref="E52:F52"/>
    <mergeCell ref="E53:F53"/>
    <mergeCell ref="E55:F55"/>
    <mergeCell ref="E56:F56"/>
    <mergeCell ref="E57:F57"/>
    <mergeCell ref="E58:F58"/>
    <mergeCell ref="E64:F64"/>
    <mergeCell ref="E70:F70"/>
    <mergeCell ref="E54:F54"/>
  </mergeCells>
  <phoneticPr fontId="3" type="noConversion"/>
  <printOptions horizontalCentered="1"/>
  <pageMargins left="0.25" right="0.25" top="0.55000000000000004" bottom="1" header="0.2" footer="0.5"/>
  <pageSetup orientation="portrait" r:id="rId1"/>
  <headerFooter alignWithMargins="0">
    <oddFooter>&amp;CPage &amp;P of &amp;N&amp;R&amp;A</oddFooter>
  </headerFooter>
  <rowBreaks count="1" manualBreakCount="1">
    <brk id="4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0"/>
  <sheetViews>
    <sheetView showGridLines="0" zoomScale="101" zoomScaleNormal="101" workbookViewId="0"/>
  </sheetViews>
  <sheetFormatPr defaultColWidth="9.140625" defaultRowHeight="12.75" x14ac:dyDescent="0.2"/>
  <cols>
    <col min="1" max="1" width="3.140625" style="69" customWidth="1"/>
    <col min="2" max="2" width="34.28515625" style="69" customWidth="1"/>
    <col min="3" max="3" width="4" style="69" customWidth="1"/>
    <col min="4" max="4" width="34.85546875" style="69" bestFit="1" customWidth="1"/>
    <col min="5" max="5" width="9.140625" style="69"/>
    <col min="6" max="6" width="18.42578125" style="69" customWidth="1"/>
    <col min="7" max="7" width="4.28515625" style="69" customWidth="1"/>
    <col min="8" max="8" width="2.140625" style="69" customWidth="1"/>
    <col min="9" max="9" width="19.7109375" style="69" customWidth="1"/>
    <col min="10" max="10" width="5.42578125" style="69" customWidth="1"/>
    <col min="11" max="16384" width="9.140625" style="69"/>
  </cols>
  <sheetData>
    <row r="2" spans="2:20" ht="15.75" x14ac:dyDescent="0.25">
      <c r="B2" s="102" t="s">
        <v>206</v>
      </c>
    </row>
    <row r="3" spans="2:20" ht="12.75" customHeight="1" x14ac:dyDescent="0.2"/>
    <row r="4" spans="2:20" ht="12.75" customHeight="1" x14ac:dyDescent="0.2"/>
    <row r="5" spans="2:20" ht="12.75" customHeight="1" x14ac:dyDescent="0.2">
      <c r="B5" s="96" t="s">
        <v>207</v>
      </c>
      <c r="C5" s="101"/>
      <c r="D5" s="95" t="s">
        <v>363</v>
      </c>
      <c r="F5" s="139" t="s">
        <v>240</v>
      </c>
      <c r="G5" s="140"/>
      <c r="H5" s="140"/>
      <c r="I5" s="140"/>
      <c r="J5" s="141"/>
    </row>
    <row r="6" spans="2:20" ht="12.75" customHeight="1" x14ac:dyDescent="0.2">
      <c r="B6" s="100" t="s">
        <v>209</v>
      </c>
      <c r="C6" s="99"/>
      <c r="D6" s="98" t="s">
        <v>210</v>
      </c>
      <c r="F6" s="96" t="s">
        <v>214</v>
      </c>
      <c r="G6" s="95"/>
      <c r="H6" s="97"/>
      <c r="I6" s="96" t="s">
        <v>215</v>
      </c>
      <c r="J6" s="95"/>
      <c r="L6" s="94"/>
      <c r="M6" s="94"/>
      <c r="N6" s="94"/>
      <c r="O6" s="94"/>
      <c r="P6" s="94"/>
      <c r="Q6" s="94"/>
      <c r="R6" s="94"/>
      <c r="S6" s="94"/>
      <c r="T6" s="94"/>
    </row>
    <row r="7" spans="2:20" s="90" customFormat="1" ht="12.75" customHeight="1" x14ac:dyDescent="0.2">
      <c r="B7" s="93" t="s">
        <v>362</v>
      </c>
      <c r="C7" s="142" t="s">
        <v>208</v>
      </c>
      <c r="D7" s="92" t="s">
        <v>361</v>
      </c>
      <c r="F7" s="86" t="s">
        <v>250</v>
      </c>
      <c r="G7" s="83" t="s">
        <v>216</v>
      </c>
      <c r="H7" s="85"/>
      <c r="I7" s="86" t="s">
        <v>241</v>
      </c>
      <c r="J7" s="83" t="s">
        <v>238</v>
      </c>
    </row>
    <row r="8" spans="2:20" s="90" customFormat="1" ht="12.75" customHeight="1" x14ac:dyDescent="0.2">
      <c r="B8" s="91" t="s">
        <v>360</v>
      </c>
      <c r="C8" s="142"/>
      <c r="D8" s="91" t="s">
        <v>211</v>
      </c>
      <c r="F8" s="86" t="s">
        <v>217</v>
      </c>
      <c r="G8" s="83" t="s">
        <v>218</v>
      </c>
      <c r="H8" s="85"/>
      <c r="I8" s="86" t="s">
        <v>237</v>
      </c>
      <c r="J8" s="83" t="s">
        <v>216</v>
      </c>
    </row>
    <row r="9" spans="2:20" ht="12.75" customHeight="1" x14ac:dyDescent="0.2">
      <c r="B9" s="136" t="s">
        <v>213</v>
      </c>
      <c r="C9" s="137"/>
      <c r="D9" s="138"/>
      <c r="F9" s="86" t="s">
        <v>219</v>
      </c>
      <c r="G9" s="83" t="s">
        <v>220</v>
      </c>
      <c r="H9" s="85"/>
      <c r="I9" s="86" t="s">
        <v>21</v>
      </c>
      <c r="J9" s="83" t="s">
        <v>218</v>
      </c>
    </row>
    <row r="10" spans="2:20" ht="12.75" customHeight="1" x14ac:dyDescent="0.2">
      <c r="B10" s="55"/>
      <c r="C10" s="55"/>
      <c r="D10" s="55"/>
      <c r="F10" s="86" t="s">
        <v>221</v>
      </c>
      <c r="G10" s="83" t="s">
        <v>222</v>
      </c>
      <c r="H10" s="85"/>
      <c r="I10" s="86" t="s">
        <v>239</v>
      </c>
      <c r="J10" s="83" t="s">
        <v>220</v>
      </c>
    </row>
    <row r="11" spans="2:20" ht="12.75" customHeight="1" x14ac:dyDescent="0.2">
      <c r="B11" s="135" t="s">
        <v>359</v>
      </c>
      <c r="C11" s="135"/>
      <c r="D11" s="135"/>
      <c r="F11" s="86" t="s">
        <v>223</v>
      </c>
      <c r="G11" s="83" t="s">
        <v>230</v>
      </c>
      <c r="H11" s="85"/>
      <c r="I11" s="81" t="s">
        <v>242</v>
      </c>
      <c r="J11" s="78" t="s">
        <v>222</v>
      </c>
    </row>
    <row r="12" spans="2:20" ht="12.75" customHeight="1" x14ac:dyDescent="0.2">
      <c r="B12" s="55" t="s">
        <v>358</v>
      </c>
      <c r="C12" s="58"/>
      <c r="D12" s="55" t="s">
        <v>357</v>
      </c>
      <c r="F12" s="86" t="s">
        <v>224</v>
      </c>
      <c r="G12" s="83" t="s">
        <v>231</v>
      </c>
      <c r="H12" s="85"/>
      <c r="I12" s="84"/>
      <c r="J12" s="83"/>
    </row>
    <row r="13" spans="2:20" s="88" customFormat="1" ht="12.75" customHeight="1" x14ac:dyDescent="0.2">
      <c r="B13" s="89" t="s">
        <v>212</v>
      </c>
      <c r="C13" s="55"/>
      <c r="D13" s="55" t="s">
        <v>251</v>
      </c>
      <c r="F13" s="86" t="s">
        <v>225</v>
      </c>
      <c r="G13" s="83" t="s">
        <v>232</v>
      </c>
      <c r="H13" s="85"/>
      <c r="I13" s="84"/>
      <c r="J13" s="83"/>
    </row>
    <row r="14" spans="2:20" x14ac:dyDescent="0.2">
      <c r="B14" s="55"/>
      <c r="C14" s="55"/>
      <c r="D14" s="55"/>
      <c r="F14" s="86" t="s">
        <v>226</v>
      </c>
      <c r="G14" s="83" t="s">
        <v>233</v>
      </c>
      <c r="H14" s="85"/>
      <c r="I14" s="84"/>
      <c r="J14" s="83"/>
    </row>
    <row r="15" spans="2:20" x14ac:dyDescent="0.2">
      <c r="B15" s="87" t="s">
        <v>243</v>
      </c>
      <c r="C15" s="55"/>
      <c r="D15" s="55"/>
      <c r="F15" s="86" t="s">
        <v>227</v>
      </c>
      <c r="G15" s="83" t="s">
        <v>234</v>
      </c>
      <c r="H15" s="85"/>
      <c r="I15" s="84"/>
      <c r="J15" s="83"/>
    </row>
    <row r="16" spans="2:20" x14ac:dyDescent="0.2">
      <c r="B16" s="133" t="s">
        <v>244</v>
      </c>
      <c r="C16" s="77"/>
      <c r="D16" s="77" t="s">
        <v>245</v>
      </c>
      <c r="F16" s="86" t="s">
        <v>228</v>
      </c>
      <c r="G16" s="83" t="s">
        <v>235</v>
      </c>
      <c r="H16" s="85"/>
      <c r="I16" s="84"/>
      <c r="J16" s="83"/>
    </row>
    <row r="17" spans="2:10" x14ac:dyDescent="0.2">
      <c r="B17" s="134"/>
      <c r="C17" s="82"/>
      <c r="D17" s="76" t="s">
        <v>246</v>
      </c>
      <c r="F17" s="81" t="s">
        <v>229</v>
      </c>
      <c r="G17" s="78" t="s">
        <v>236</v>
      </c>
      <c r="H17" s="80"/>
      <c r="I17" s="79"/>
      <c r="J17" s="78"/>
    </row>
    <row r="18" spans="2:10" x14ac:dyDescent="0.2">
      <c r="B18" s="133" t="s">
        <v>248</v>
      </c>
      <c r="C18" s="77"/>
      <c r="D18" s="77" t="s">
        <v>247</v>
      </c>
    </row>
    <row r="19" spans="2:10" x14ac:dyDescent="0.2">
      <c r="B19" s="134"/>
      <c r="C19" s="76"/>
      <c r="D19" s="76" t="s">
        <v>249</v>
      </c>
    </row>
    <row r="20" spans="2:10" x14ac:dyDescent="0.2">
      <c r="B20" s="55"/>
      <c r="C20" s="55"/>
      <c r="D20" s="55"/>
    </row>
    <row r="21" spans="2:10" x14ac:dyDescent="0.2">
      <c r="B21" s="55"/>
      <c r="C21" s="55"/>
      <c r="D21" s="55"/>
    </row>
    <row r="22" spans="2:10" x14ac:dyDescent="0.2">
      <c r="B22" s="55"/>
      <c r="C22" s="55"/>
      <c r="D22" s="55"/>
    </row>
    <row r="23" spans="2:10" x14ac:dyDescent="0.2">
      <c r="B23" s="55"/>
      <c r="C23" s="55"/>
      <c r="D23" s="55"/>
    </row>
    <row r="24" spans="2:10" x14ac:dyDescent="0.2">
      <c r="B24" s="55"/>
      <c r="C24" s="55"/>
      <c r="D24" s="55"/>
    </row>
    <row r="25" spans="2:10" x14ac:dyDescent="0.2">
      <c r="B25" s="55"/>
      <c r="C25" s="55"/>
      <c r="D25" s="55"/>
    </row>
    <row r="39" spans="6:10" x14ac:dyDescent="0.2">
      <c r="F39" s="55"/>
      <c r="G39" s="55"/>
      <c r="H39" s="55"/>
      <c r="I39" s="55"/>
      <c r="J39" s="56"/>
    </row>
    <row r="40" spans="6:10" x14ac:dyDescent="0.2">
      <c r="F40" s="55"/>
      <c r="G40" s="55"/>
      <c r="H40" s="55"/>
      <c r="I40" s="55"/>
      <c r="J40" s="55"/>
    </row>
  </sheetData>
  <mergeCells count="6">
    <mergeCell ref="B18:B19"/>
    <mergeCell ref="B11:D11"/>
    <mergeCell ref="B9:D9"/>
    <mergeCell ref="F5:J5"/>
    <mergeCell ref="C7:C8"/>
    <mergeCell ref="B16:B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workbookViewId="0"/>
  </sheetViews>
  <sheetFormatPr defaultRowHeight="12.75" x14ac:dyDescent="0.2"/>
  <cols>
    <col min="1" max="1" width="5.85546875" customWidth="1"/>
    <col min="2" max="2" width="19.7109375" customWidth="1"/>
  </cols>
  <sheetData>
    <row r="1" spans="1:14" ht="15.75" x14ac:dyDescent="0.25">
      <c r="A1" s="60" t="s">
        <v>252</v>
      </c>
    </row>
    <row r="2" spans="1:14" ht="15.75" x14ac:dyDescent="0.25">
      <c r="A2" s="61" t="s">
        <v>364</v>
      </c>
    </row>
    <row r="4" spans="1:14" ht="15" x14ac:dyDescent="0.25">
      <c r="A4" s="62"/>
      <c r="B4" s="62"/>
      <c r="C4" s="57" t="s">
        <v>253</v>
      </c>
      <c r="D4" s="57" t="s">
        <v>254</v>
      </c>
      <c r="E4" s="57" t="s">
        <v>255</v>
      </c>
      <c r="F4" s="57" t="s">
        <v>256</v>
      </c>
      <c r="G4" s="57" t="s">
        <v>257</v>
      </c>
      <c r="H4" s="57" t="s">
        <v>258</v>
      </c>
      <c r="I4" s="57" t="s">
        <v>259</v>
      </c>
      <c r="J4" s="57" t="s">
        <v>260</v>
      </c>
      <c r="K4" s="57" t="s">
        <v>261</v>
      </c>
      <c r="L4" s="57" t="s">
        <v>262</v>
      </c>
      <c r="M4" s="57" t="s">
        <v>263</v>
      </c>
      <c r="N4" s="63" t="s">
        <v>264</v>
      </c>
    </row>
    <row r="5" spans="1:14" x14ac:dyDescent="0.2">
      <c r="A5" s="64" t="s">
        <v>265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6">
        <f t="shared" ref="N5:N27" si="0">SUM(C5:M5)</f>
        <v>0</v>
      </c>
    </row>
    <row r="6" spans="1:14" x14ac:dyDescent="0.2">
      <c r="B6" s="65" t="s">
        <v>266</v>
      </c>
      <c r="C6" s="67">
        <v>729087.2</v>
      </c>
      <c r="D6" s="67">
        <v>8975082.2200000007</v>
      </c>
      <c r="E6" s="65"/>
      <c r="F6" s="67">
        <v>2334246.4500000002</v>
      </c>
      <c r="G6" s="67">
        <v>4480851.75</v>
      </c>
      <c r="H6" s="67">
        <v>1761097.76</v>
      </c>
      <c r="I6" s="67">
        <v>2969436.44</v>
      </c>
      <c r="J6" s="67">
        <v>492128.55</v>
      </c>
      <c r="K6" s="67">
        <v>456200.03</v>
      </c>
      <c r="L6" s="67">
        <v>2261587.7799999998</v>
      </c>
      <c r="M6" s="67">
        <v>605050.15</v>
      </c>
      <c r="N6" s="66">
        <f t="shared" si="0"/>
        <v>25064768.330000006</v>
      </c>
    </row>
    <row r="7" spans="1:14" x14ac:dyDescent="0.2">
      <c r="B7" s="65" t="s">
        <v>267</v>
      </c>
      <c r="C7" s="67">
        <v>1690500.12</v>
      </c>
      <c r="D7" s="67">
        <v>4227.55</v>
      </c>
      <c r="E7" s="65"/>
      <c r="F7" s="67">
        <v>2005940.35</v>
      </c>
      <c r="G7" s="67">
        <v>6050</v>
      </c>
      <c r="H7" s="67">
        <v>150428.51</v>
      </c>
      <c r="I7" s="67">
        <v>855</v>
      </c>
      <c r="J7" s="67">
        <v>1155569.04</v>
      </c>
      <c r="K7" s="67">
        <v>685793.21</v>
      </c>
      <c r="L7" s="67">
        <v>7204.5</v>
      </c>
      <c r="M7" s="67">
        <v>1000835.93</v>
      </c>
      <c r="N7" s="66">
        <f t="shared" si="0"/>
        <v>6707404.21</v>
      </c>
    </row>
    <row r="8" spans="1:14" x14ac:dyDescent="0.2">
      <c r="B8" s="65" t="s">
        <v>268</v>
      </c>
      <c r="C8" s="65"/>
      <c r="D8" s="65"/>
      <c r="E8" s="67">
        <v>2467622.46</v>
      </c>
      <c r="F8" s="65"/>
      <c r="G8" s="65"/>
      <c r="H8" s="65"/>
      <c r="I8" s="65"/>
      <c r="J8" s="67">
        <v>860328.72</v>
      </c>
      <c r="K8" s="65"/>
      <c r="L8" s="65"/>
      <c r="M8" s="67">
        <v>758757.13</v>
      </c>
      <c r="N8" s="66">
        <f t="shared" si="0"/>
        <v>4086708.3099999996</v>
      </c>
    </row>
    <row r="9" spans="1:14" x14ac:dyDescent="0.2">
      <c r="B9" s="65" t="s">
        <v>269</v>
      </c>
      <c r="C9" s="67">
        <v>790142.32</v>
      </c>
      <c r="D9" s="65"/>
      <c r="E9" s="65"/>
      <c r="F9" s="65"/>
      <c r="G9" s="65"/>
      <c r="H9" s="65"/>
      <c r="I9" s="65"/>
      <c r="J9" s="65"/>
      <c r="K9" s="67">
        <v>676119.65</v>
      </c>
      <c r="L9" s="65"/>
      <c r="M9" s="65"/>
      <c r="N9" s="66">
        <f t="shared" si="0"/>
        <v>1466261.97</v>
      </c>
    </row>
    <row r="10" spans="1:14" x14ac:dyDescent="0.2">
      <c r="B10" s="65" t="s">
        <v>270</v>
      </c>
      <c r="C10" s="66">
        <f t="shared" ref="C10:N10" si="1">SUM(C6:C9)</f>
        <v>3209729.64</v>
      </c>
      <c r="D10" s="66">
        <f t="shared" si="1"/>
        <v>8979309.7700000014</v>
      </c>
      <c r="E10" s="66">
        <f t="shared" si="1"/>
        <v>2467622.46</v>
      </c>
      <c r="F10" s="66">
        <f t="shared" si="1"/>
        <v>4340186.8000000007</v>
      </c>
      <c r="G10" s="66">
        <f t="shared" si="1"/>
        <v>4486901.75</v>
      </c>
      <c r="H10" s="66">
        <f t="shared" si="1"/>
        <v>1911526.27</v>
      </c>
      <c r="I10" s="66">
        <f t="shared" si="1"/>
        <v>2970291.44</v>
      </c>
      <c r="J10" s="66">
        <f t="shared" si="1"/>
        <v>2508026.31</v>
      </c>
      <c r="K10" s="66">
        <f t="shared" si="1"/>
        <v>1818112.8900000001</v>
      </c>
      <c r="L10" s="66">
        <f t="shared" si="1"/>
        <v>2268792.2799999998</v>
      </c>
      <c r="M10" s="66">
        <f t="shared" si="1"/>
        <v>2364643.21</v>
      </c>
      <c r="N10" s="66">
        <f t="shared" si="1"/>
        <v>37325142.820000008</v>
      </c>
    </row>
    <row r="11" spans="1:14" x14ac:dyDescent="0.2">
      <c r="A11" s="64" t="s">
        <v>271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6">
        <f t="shared" si="0"/>
        <v>0</v>
      </c>
    </row>
    <row r="12" spans="1:14" x14ac:dyDescent="0.2">
      <c r="B12" s="65" t="s">
        <v>272</v>
      </c>
      <c r="C12" s="67">
        <v>632574.19999999995</v>
      </c>
      <c r="D12" s="67">
        <v>3048392.94</v>
      </c>
      <c r="E12" s="67">
        <v>4180.6899999999996</v>
      </c>
      <c r="F12" s="67">
        <v>819759.73</v>
      </c>
      <c r="G12" s="67">
        <v>866303.32</v>
      </c>
      <c r="H12" s="67">
        <v>557468.56999999995</v>
      </c>
      <c r="I12" s="67">
        <v>742226.45</v>
      </c>
      <c r="J12" s="67">
        <v>247912.73</v>
      </c>
      <c r="K12" s="67">
        <v>375480.68</v>
      </c>
      <c r="L12" s="67">
        <v>640556.18999999994</v>
      </c>
      <c r="M12" s="67">
        <v>261376.16</v>
      </c>
      <c r="N12" s="66">
        <f t="shared" si="0"/>
        <v>8196231.6600000001</v>
      </c>
    </row>
    <row r="13" spans="1:14" x14ac:dyDescent="0.2">
      <c r="B13" s="65" t="s">
        <v>273</v>
      </c>
      <c r="C13" s="67">
        <v>105.44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6">
        <f t="shared" si="0"/>
        <v>105.44</v>
      </c>
    </row>
    <row r="14" spans="1:14" x14ac:dyDescent="0.2">
      <c r="B14" s="65" t="s">
        <v>274</v>
      </c>
      <c r="C14" s="67">
        <v>3023.13</v>
      </c>
      <c r="D14" s="67">
        <v>36331.53</v>
      </c>
      <c r="E14" s="67">
        <v>7657.17</v>
      </c>
      <c r="F14" s="67">
        <v>17725.64</v>
      </c>
      <c r="G14" s="67">
        <v>11934.55</v>
      </c>
      <c r="H14" s="67">
        <v>6660.76</v>
      </c>
      <c r="I14" s="67">
        <v>3604.29</v>
      </c>
      <c r="J14" s="67">
        <v>3972.99</v>
      </c>
      <c r="K14" s="67">
        <v>2467.8200000000002</v>
      </c>
      <c r="L14" s="67">
        <v>2947.27</v>
      </c>
      <c r="M14" s="67">
        <v>4430</v>
      </c>
      <c r="N14" s="66">
        <f t="shared" si="0"/>
        <v>100755.15</v>
      </c>
    </row>
    <row r="15" spans="1:14" x14ac:dyDescent="0.2">
      <c r="B15" s="65" t="s">
        <v>275</v>
      </c>
      <c r="C15" s="67">
        <v>-4477.68</v>
      </c>
      <c r="D15" s="67">
        <v>-33026.589999999997</v>
      </c>
      <c r="E15" s="67">
        <v>-20.239999999999998</v>
      </c>
      <c r="F15" s="67">
        <v>-9148.6</v>
      </c>
      <c r="G15" s="67">
        <v>-1638.43</v>
      </c>
      <c r="H15" s="67">
        <v>-5451.88</v>
      </c>
      <c r="I15" s="67">
        <v>-8347.86</v>
      </c>
      <c r="J15" s="67">
        <v>-2027.51</v>
      </c>
      <c r="K15" s="67">
        <v>-1745.44</v>
      </c>
      <c r="L15" s="67">
        <v>-9086.2099999999991</v>
      </c>
      <c r="M15" s="67">
        <v>-2679.6</v>
      </c>
      <c r="N15" s="66">
        <f t="shared" si="0"/>
        <v>-77650.040000000008</v>
      </c>
    </row>
    <row r="16" spans="1:14" x14ac:dyDescent="0.2">
      <c r="B16" s="65" t="s">
        <v>276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6">
        <f t="shared" si="0"/>
        <v>0</v>
      </c>
    </row>
    <row r="17" spans="1:14" x14ac:dyDescent="0.2">
      <c r="B17" s="65" t="s">
        <v>277</v>
      </c>
      <c r="C17" s="66">
        <f>SUM(C12:C16)</f>
        <v>631225.08999999985</v>
      </c>
      <c r="D17" s="66">
        <f t="shared" ref="D17:N17" si="2">SUM(D12:D16)</f>
        <v>3051697.88</v>
      </c>
      <c r="E17" s="66">
        <f t="shared" si="2"/>
        <v>11817.62</v>
      </c>
      <c r="F17" s="66">
        <f t="shared" si="2"/>
        <v>828336.77</v>
      </c>
      <c r="G17" s="66">
        <f t="shared" si="2"/>
        <v>876599.44</v>
      </c>
      <c r="H17" s="66">
        <f t="shared" si="2"/>
        <v>558677.44999999995</v>
      </c>
      <c r="I17" s="66">
        <f t="shared" si="2"/>
        <v>737482.88</v>
      </c>
      <c r="J17" s="66">
        <f t="shared" si="2"/>
        <v>249858.21</v>
      </c>
      <c r="K17" s="66">
        <f t="shared" si="2"/>
        <v>376203.06</v>
      </c>
      <c r="L17" s="66">
        <f t="shared" si="2"/>
        <v>634417.25</v>
      </c>
      <c r="M17" s="66">
        <f t="shared" si="2"/>
        <v>263126.56000000006</v>
      </c>
      <c r="N17" s="66">
        <f t="shared" si="2"/>
        <v>8219442.2100000009</v>
      </c>
    </row>
    <row r="18" spans="1:14" x14ac:dyDescent="0.2">
      <c r="A18" s="64" t="s">
        <v>278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>
        <f t="shared" si="0"/>
        <v>0</v>
      </c>
    </row>
    <row r="19" spans="1:14" x14ac:dyDescent="0.2">
      <c r="B19" s="65" t="s">
        <v>279</v>
      </c>
      <c r="C19" s="67">
        <v>25991.7</v>
      </c>
      <c r="D19" s="67">
        <v>62700.26</v>
      </c>
      <c r="E19" s="67">
        <v>49188.4</v>
      </c>
      <c r="F19" s="67">
        <v>105025.05</v>
      </c>
      <c r="G19" s="67">
        <v>867380.42</v>
      </c>
      <c r="H19" s="67">
        <v>41276.629999999997</v>
      </c>
      <c r="I19" s="67">
        <v>40302.61</v>
      </c>
      <c r="J19" s="67">
        <v>109862.3</v>
      </c>
      <c r="K19" s="67">
        <v>1220</v>
      </c>
      <c r="L19" s="67">
        <v>1370</v>
      </c>
      <c r="M19" s="67">
        <v>46299.55</v>
      </c>
      <c r="N19" s="66">
        <f t="shared" si="0"/>
        <v>1350616.9200000002</v>
      </c>
    </row>
    <row r="20" spans="1:14" x14ac:dyDescent="0.2">
      <c r="B20" s="65" t="s">
        <v>280</v>
      </c>
      <c r="C20" s="66">
        <f>SUM(C19)</f>
        <v>25991.7</v>
      </c>
      <c r="D20" s="66">
        <f t="shared" ref="D20:N20" si="3">SUM(D19)</f>
        <v>62700.26</v>
      </c>
      <c r="E20" s="66">
        <f t="shared" si="3"/>
        <v>49188.4</v>
      </c>
      <c r="F20" s="66">
        <f t="shared" si="3"/>
        <v>105025.05</v>
      </c>
      <c r="G20" s="66">
        <f t="shared" si="3"/>
        <v>867380.42</v>
      </c>
      <c r="H20" s="66">
        <f t="shared" si="3"/>
        <v>41276.629999999997</v>
      </c>
      <c r="I20" s="66">
        <f t="shared" si="3"/>
        <v>40302.61</v>
      </c>
      <c r="J20" s="66">
        <f t="shared" si="3"/>
        <v>109862.3</v>
      </c>
      <c r="K20" s="66">
        <f t="shared" si="3"/>
        <v>1220</v>
      </c>
      <c r="L20" s="66">
        <f t="shared" si="3"/>
        <v>1370</v>
      </c>
      <c r="M20" s="66">
        <f t="shared" si="3"/>
        <v>46299.55</v>
      </c>
      <c r="N20" s="66">
        <f t="shared" si="3"/>
        <v>1350616.9200000002</v>
      </c>
    </row>
    <row r="21" spans="1:14" x14ac:dyDescent="0.2">
      <c r="A21" s="64" t="s">
        <v>281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6">
        <f t="shared" si="0"/>
        <v>0</v>
      </c>
    </row>
    <row r="22" spans="1:14" x14ac:dyDescent="0.2">
      <c r="B22" s="65" t="s">
        <v>282</v>
      </c>
      <c r="C22" s="67">
        <v>338367.16</v>
      </c>
      <c r="D22" s="67">
        <v>1062163.8</v>
      </c>
      <c r="E22" s="67">
        <v>537195.43000000005</v>
      </c>
      <c r="F22" s="67">
        <v>601495.21</v>
      </c>
      <c r="G22" s="67">
        <v>538088.86</v>
      </c>
      <c r="H22" s="67">
        <v>212884.13</v>
      </c>
      <c r="I22" s="67">
        <v>381944.12</v>
      </c>
      <c r="J22" s="67">
        <v>430862.55</v>
      </c>
      <c r="K22" s="67">
        <v>223052.49</v>
      </c>
      <c r="L22" s="67">
        <v>312377.87</v>
      </c>
      <c r="M22" s="67">
        <v>366865.67</v>
      </c>
      <c r="N22" s="66">
        <f t="shared" si="0"/>
        <v>5005297.29</v>
      </c>
    </row>
    <row r="23" spans="1:14" x14ac:dyDescent="0.2">
      <c r="B23" s="65" t="s">
        <v>283</v>
      </c>
      <c r="C23" s="67">
        <v>53559.32</v>
      </c>
      <c r="D23" s="67">
        <v>138076.84</v>
      </c>
      <c r="E23" s="65"/>
      <c r="F23" s="67">
        <v>114924.63</v>
      </c>
      <c r="G23" s="67">
        <v>46997.89</v>
      </c>
      <c r="H23" s="67">
        <v>29348.13</v>
      </c>
      <c r="I23" s="67">
        <v>51103.49</v>
      </c>
      <c r="J23" s="67">
        <v>43426.66</v>
      </c>
      <c r="K23" s="67">
        <v>44002.63</v>
      </c>
      <c r="L23" s="67">
        <v>33719.870000000003</v>
      </c>
      <c r="M23" s="67">
        <v>13645.87</v>
      </c>
      <c r="N23" s="66">
        <f t="shared" si="0"/>
        <v>568805.33000000007</v>
      </c>
    </row>
    <row r="24" spans="1:14" x14ac:dyDescent="0.2">
      <c r="B24" s="65" t="s">
        <v>284</v>
      </c>
      <c r="C24" s="67">
        <v>50085.440000000002</v>
      </c>
      <c r="D24" s="67">
        <v>114649.77</v>
      </c>
      <c r="E24" s="65"/>
      <c r="F24" s="67">
        <v>74376.639999999999</v>
      </c>
      <c r="G24" s="67">
        <v>16514.59</v>
      </c>
      <c r="H24" s="67">
        <v>20299.919999999998</v>
      </c>
      <c r="I24" s="67">
        <v>13895.48</v>
      </c>
      <c r="J24" s="67">
        <v>27653.58</v>
      </c>
      <c r="K24" s="67">
        <v>14512.42</v>
      </c>
      <c r="L24" s="67">
        <v>9792.93</v>
      </c>
      <c r="M24" s="67">
        <v>30615.1</v>
      </c>
      <c r="N24" s="66">
        <f t="shared" si="0"/>
        <v>372395.87</v>
      </c>
    </row>
    <row r="25" spans="1:14" x14ac:dyDescent="0.2">
      <c r="B25" s="65" t="s">
        <v>285</v>
      </c>
      <c r="C25" s="67">
        <v>114595.14</v>
      </c>
      <c r="D25" s="67">
        <v>416595.59</v>
      </c>
      <c r="E25" s="67">
        <v>133674.99</v>
      </c>
      <c r="F25" s="67">
        <v>228038.45</v>
      </c>
      <c r="G25" s="67">
        <v>87111.56</v>
      </c>
      <c r="H25" s="67">
        <v>180641.06</v>
      </c>
      <c r="I25" s="67">
        <v>151838.25</v>
      </c>
      <c r="J25" s="67">
        <v>135553.12</v>
      </c>
      <c r="K25" s="67">
        <v>84045.6</v>
      </c>
      <c r="L25" s="67">
        <v>114367.55</v>
      </c>
      <c r="M25" s="67">
        <v>126968.4</v>
      </c>
      <c r="N25" s="66">
        <f t="shared" si="0"/>
        <v>1773429.7100000002</v>
      </c>
    </row>
    <row r="26" spans="1:14" x14ac:dyDescent="0.2">
      <c r="B26" s="65" t="s">
        <v>286</v>
      </c>
      <c r="C26" s="67">
        <v>-8123.7</v>
      </c>
      <c r="D26" s="67">
        <v>-5024.24</v>
      </c>
      <c r="E26" s="67">
        <v>1072.4000000000001</v>
      </c>
      <c r="F26" s="67">
        <v>-4383.0200000000004</v>
      </c>
      <c r="G26" s="67">
        <v>106251.29</v>
      </c>
      <c r="H26" s="67">
        <v>-106790.22</v>
      </c>
      <c r="I26" s="67">
        <v>-9186.16</v>
      </c>
      <c r="J26" s="67">
        <v>10575.7</v>
      </c>
      <c r="K26" s="67">
        <v>-4264.53</v>
      </c>
      <c r="L26" s="67">
        <v>-8260.14</v>
      </c>
      <c r="M26" s="67">
        <v>-1865.5</v>
      </c>
      <c r="N26" s="66">
        <f t="shared" si="0"/>
        <v>-29998.120000000003</v>
      </c>
    </row>
    <row r="27" spans="1:14" x14ac:dyDescent="0.2">
      <c r="B27" s="65" t="s">
        <v>287</v>
      </c>
      <c r="C27" s="65"/>
      <c r="D27" s="67">
        <v>4489.54</v>
      </c>
      <c r="E27" s="65"/>
      <c r="F27" s="65"/>
      <c r="G27" s="67">
        <v>10354.700000000001</v>
      </c>
      <c r="H27" s="67">
        <v>937.2</v>
      </c>
      <c r="I27" s="65"/>
      <c r="J27" s="65"/>
      <c r="K27" s="65"/>
      <c r="L27" s="65"/>
      <c r="M27" s="65"/>
      <c r="N27" s="66">
        <f t="shared" si="0"/>
        <v>15781.440000000002</v>
      </c>
    </row>
    <row r="28" spans="1:14" x14ac:dyDescent="0.2">
      <c r="B28" s="65" t="s">
        <v>288</v>
      </c>
      <c r="C28" s="66">
        <f t="shared" ref="C28:N28" si="4">SUM(C22:C27)</f>
        <v>548483.36</v>
      </c>
      <c r="D28" s="66">
        <f t="shared" si="4"/>
        <v>1730951.3000000003</v>
      </c>
      <c r="E28" s="66">
        <f t="shared" si="4"/>
        <v>671942.82000000007</v>
      </c>
      <c r="F28" s="66">
        <f t="shared" si="4"/>
        <v>1014451.9099999999</v>
      </c>
      <c r="G28" s="66">
        <f t="shared" si="4"/>
        <v>805318.8899999999</v>
      </c>
      <c r="H28" s="66">
        <f t="shared" si="4"/>
        <v>337320.22000000003</v>
      </c>
      <c r="I28" s="66">
        <f t="shared" si="4"/>
        <v>589595.17999999993</v>
      </c>
      <c r="J28" s="66">
        <f t="shared" si="4"/>
        <v>648071.60999999987</v>
      </c>
      <c r="K28" s="66">
        <f t="shared" si="4"/>
        <v>361348.61</v>
      </c>
      <c r="L28" s="66">
        <f t="shared" si="4"/>
        <v>461998.07999999996</v>
      </c>
      <c r="M28" s="66">
        <f t="shared" si="4"/>
        <v>536229.53999999992</v>
      </c>
      <c r="N28" s="66">
        <f t="shared" si="4"/>
        <v>7705711.5200000005</v>
      </c>
    </row>
    <row r="29" spans="1:14" x14ac:dyDescent="0.2">
      <c r="A29" s="64" t="s">
        <v>289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6">
        <f t="shared" ref="N29:N45" si="5">SUM(C29:M29)</f>
        <v>0</v>
      </c>
    </row>
    <row r="30" spans="1:14" x14ac:dyDescent="0.2">
      <c r="B30" s="65" t="s">
        <v>5</v>
      </c>
      <c r="C30" s="67">
        <v>125164.19</v>
      </c>
      <c r="D30" s="67">
        <v>252764.43</v>
      </c>
      <c r="E30" s="67">
        <v>96526.21</v>
      </c>
      <c r="F30" s="67">
        <v>223511.44</v>
      </c>
      <c r="G30" s="67">
        <v>98252.98</v>
      </c>
      <c r="H30" s="67">
        <v>91789.29</v>
      </c>
      <c r="I30" s="67">
        <v>83014.84</v>
      </c>
      <c r="J30" s="67">
        <v>108391.8</v>
      </c>
      <c r="K30" s="67">
        <v>61304.68</v>
      </c>
      <c r="L30" s="67">
        <v>79732.58</v>
      </c>
      <c r="M30" s="67">
        <v>110490.95</v>
      </c>
      <c r="N30" s="66">
        <f t="shared" si="5"/>
        <v>1330943.3899999999</v>
      </c>
    </row>
    <row r="31" spans="1:14" x14ac:dyDescent="0.2">
      <c r="B31" s="65" t="s">
        <v>14</v>
      </c>
      <c r="C31" s="67">
        <v>35540.92</v>
      </c>
      <c r="D31" s="67">
        <v>120754.82</v>
      </c>
      <c r="E31" s="65"/>
      <c r="F31" s="67">
        <v>50923.14</v>
      </c>
      <c r="G31" s="67">
        <v>7478.51</v>
      </c>
      <c r="H31" s="67">
        <v>28803.56</v>
      </c>
      <c r="I31" s="67">
        <v>61934.93</v>
      </c>
      <c r="J31" s="67">
        <v>28546.71</v>
      </c>
      <c r="K31" s="67">
        <v>47024.87</v>
      </c>
      <c r="L31" s="67">
        <v>21929.94</v>
      </c>
      <c r="M31" s="67">
        <v>20125.939999999999</v>
      </c>
      <c r="N31" s="66">
        <f t="shared" si="5"/>
        <v>423063.34</v>
      </c>
    </row>
    <row r="32" spans="1:14" x14ac:dyDescent="0.2">
      <c r="B32" s="65" t="s">
        <v>290</v>
      </c>
      <c r="C32" s="65"/>
      <c r="D32" s="67">
        <v>225</v>
      </c>
      <c r="E32" s="67">
        <v>506.5</v>
      </c>
      <c r="F32" s="67">
        <v>591.59</v>
      </c>
      <c r="G32" s="67">
        <v>7211.95</v>
      </c>
      <c r="H32" s="65"/>
      <c r="I32" s="67">
        <v>4656.76</v>
      </c>
      <c r="J32" s="67">
        <v>129.66</v>
      </c>
      <c r="K32" s="65"/>
      <c r="L32" s="67">
        <v>827.62</v>
      </c>
      <c r="M32" s="65"/>
      <c r="N32" s="66">
        <f t="shared" si="5"/>
        <v>14149.080000000002</v>
      </c>
    </row>
    <row r="33" spans="1:14" x14ac:dyDescent="0.2">
      <c r="B33" s="65" t="s">
        <v>291</v>
      </c>
      <c r="C33" s="67">
        <v>8328.1200000000008</v>
      </c>
      <c r="D33" s="67">
        <v>40308.910000000003</v>
      </c>
      <c r="E33" s="67">
        <v>1953.07</v>
      </c>
      <c r="F33" s="67">
        <v>55396.81</v>
      </c>
      <c r="G33" s="67">
        <v>628045.9</v>
      </c>
      <c r="H33" s="67">
        <v>38800.36</v>
      </c>
      <c r="I33" s="67">
        <v>10420.25</v>
      </c>
      <c r="J33" s="67">
        <v>11652.9</v>
      </c>
      <c r="K33" s="67">
        <v>731.01</v>
      </c>
      <c r="L33" s="67">
        <v>14266.81</v>
      </c>
      <c r="M33" s="67">
        <v>24847.14</v>
      </c>
      <c r="N33" s="66">
        <f t="shared" si="5"/>
        <v>834751.28000000014</v>
      </c>
    </row>
    <row r="34" spans="1:14" x14ac:dyDescent="0.2">
      <c r="B34" s="65" t="s">
        <v>292</v>
      </c>
      <c r="C34" s="67">
        <v>5165.75</v>
      </c>
      <c r="D34" s="67">
        <v>16518.47</v>
      </c>
      <c r="E34" s="67">
        <v>14168.54</v>
      </c>
      <c r="F34" s="67">
        <v>22255.85</v>
      </c>
      <c r="G34" s="67">
        <v>7314.66</v>
      </c>
      <c r="H34" s="67">
        <v>7746.68</v>
      </c>
      <c r="I34" s="67">
        <v>3363.8</v>
      </c>
      <c r="J34" s="67">
        <v>12119.67</v>
      </c>
      <c r="K34" s="67">
        <v>3855.43</v>
      </c>
      <c r="L34" s="67">
        <v>5352.85</v>
      </c>
      <c r="M34" s="67">
        <v>7822.67</v>
      </c>
      <c r="N34" s="66">
        <f t="shared" si="5"/>
        <v>105684.37000000001</v>
      </c>
    </row>
    <row r="35" spans="1:14" x14ac:dyDescent="0.2">
      <c r="B35" s="65" t="s">
        <v>293</v>
      </c>
      <c r="C35" s="67">
        <v>6474.95</v>
      </c>
      <c r="D35" s="67">
        <v>912.92</v>
      </c>
      <c r="E35" s="67">
        <v>5023.91</v>
      </c>
      <c r="F35" s="67">
        <v>6892.97</v>
      </c>
      <c r="G35" s="67">
        <v>240.64</v>
      </c>
      <c r="H35" s="67">
        <v>312.64</v>
      </c>
      <c r="I35" s="67">
        <v>468.96</v>
      </c>
      <c r="J35" s="67">
        <v>5069.1400000000003</v>
      </c>
      <c r="K35" s="67">
        <v>3598.47</v>
      </c>
      <c r="L35" s="67">
        <v>625.28</v>
      </c>
      <c r="M35" s="67">
        <v>4667.3500000000004</v>
      </c>
      <c r="N35" s="66">
        <f t="shared" si="5"/>
        <v>34287.229999999996</v>
      </c>
    </row>
    <row r="36" spans="1:14" x14ac:dyDescent="0.2">
      <c r="B36" s="65" t="s">
        <v>294</v>
      </c>
      <c r="C36" s="67">
        <v>7041.91</v>
      </c>
      <c r="D36" s="67">
        <v>12654.95</v>
      </c>
      <c r="E36" s="67">
        <v>6340.1</v>
      </c>
      <c r="F36" s="67">
        <v>11809.25</v>
      </c>
      <c r="G36" s="67">
        <v>3395.78</v>
      </c>
      <c r="H36" s="67">
        <v>3582.15</v>
      </c>
      <c r="I36" s="67">
        <v>4845.38</v>
      </c>
      <c r="J36" s="67">
        <v>7281.14</v>
      </c>
      <c r="K36" s="67">
        <v>5520</v>
      </c>
      <c r="L36" s="67">
        <v>3901.7</v>
      </c>
      <c r="M36" s="67">
        <v>6756.71</v>
      </c>
      <c r="N36" s="66">
        <f t="shared" si="5"/>
        <v>73129.070000000007</v>
      </c>
    </row>
    <row r="37" spans="1:14" x14ac:dyDescent="0.2">
      <c r="B37" s="65" t="s">
        <v>295</v>
      </c>
      <c r="C37" s="67">
        <v>562.52</v>
      </c>
      <c r="D37" s="67">
        <v>7576.94</v>
      </c>
      <c r="E37" s="65"/>
      <c r="F37" s="67">
        <v>3699.78</v>
      </c>
      <c r="G37" s="67">
        <v>1758.91</v>
      </c>
      <c r="H37" s="67">
        <v>120.45</v>
      </c>
      <c r="I37" s="67">
        <v>6083.28</v>
      </c>
      <c r="J37" s="67">
        <v>960.49</v>
      </c>
      <c r="K37" s="67">
        <v>255.12</v>
      </c>
      <c r="L37" s="67">
        <v>24370.84</v>
      </c>
      <c r="M37" s="67">
        <v>538.44000000000005</v>
      </c>
      <c r="N37" s="66">
        <f t="shared" si="5"/>
        <v>45926.770000000004</v>
      </c>
    </row>
    <row r="38" spans="1:14" x14ac:dyDescent="0.2">
      <c r="B38" s="65" t="s">
        <v>296</v>
      </c>
      <c r="C38" s="67">
        <v>11143.04</v>
      </c>
      <c r="D38" s="67">
        <v>-182893</v>
      </c>
      <c r="E38" s="67">
        <v>-1.01</v>
      </c>
      <c r="F38" s="67">
        <v>13623.68</v>
      </c>
      <c r="G38" s="65"/>
      <c r="H38" s="67">
        <v>-24954</v>
      </c>
      <c r="I38" s="65"/>
      <c r="J38" s="67">
        <v>-3306.46</v>
      </c>
      <c r="K38" s="67">
        <v>1895.3</v>
      </c>
      <c r="L38" s="67">
        <v>36300.699999999997</v>
      </c>
      <c r="M38" s="67">
        <v>1655.13</v>
      </c>
      <c r="N38" s="66">
        <f t="shared" si="5"/>
        <v>-146536.62</v>
      </c>
    </row>
    <row r="39" spans="1:14" x14ac:dyDescent="0.2">
      <c r="B39" s="65" t="s">
        <v>297</v>
      </c>
      <c r="C39" s="67">
        <v>14506.07</v>
      </c>
      <c r="D39" s="67">
        <v>61451.78</v>
      </c>
      <c r="E39" s="67">
        <v>6762.76</v>
      </c>
      <c r="F39" s="67">
        <v>20407.37</v>
      </c>
      <c r="G39" s="67">
        <v>18664.259999999998</v>
      </c>
      <c r="H39" s="67">
        <v>2355.48</v>
      </c>
      <c r="I39" s="67">
        <v>2642.32</v>
      </c>
      <c r="J39" s="67">
        <v>5293.88</v>
      </c>
      <c r="K39" s="67">
        <v>2318.06</v>
      </c>
      <c r="L39" s="67">
        <v>30848.44</v>
      </c>
      <c r="M39" s="67">
        <v>10964.98</v>
      </c>
      <c r="N39" s="66">
        <f t="shared" si="5"/>
        <v>176215.4</v>
      </c>
    </row>
    <row r="40" spans="1:14" x14ac:dyDescent="0.2">
      <c r="B40" s="65" t="s">
        <v>298</v>
      </c>
      <c r="C40" s="67">
        <v>128473.94</v>
      </c>
      <c r="D40" s="65"/>
      <c r="E40" s="65"/>
      <c r="F40" s="65"/>
      <c r="G40" s="65"/>
      <c r="H40" s="65"/>
      <c r="I40" s="65"/>
      <c r="J40" s="65"/>
      <c r="K40" s="67">
        <v>108468.84</v>
      </c>
      <c r="L40" s="65"/>
      <c r="M40" s="65"/>
      <c r="N40" s="66">
        <f t="shared" si="5"/>
        <v>236942.78</v>
      </c>
    </row>
    <row r="41" spans="1:14" x14ac:dyDescent="0.2">
      <c r="B41" s="65" t="s">
        <v>299</v>
      </c>
      <c r="C41" s="67">
        <v>1178.6199999999999</v>
      </c>
      <c r="D41" s="67">
        <v>5651.8</v>
      </c>
      <c r="E41" s="67">
        <v>423.9</v>
      </c>
      <c r="F41" s="67">
        <v>2881.34</v>
      </c>
      <c r="G41" s="67">
        <v>4900.8100000000004</v>
      </c>
      <c r="H41" s="67">
        <v>5840.38</v>
      </c>
      <c r="I41" s="67">
        <v>13633.2</v>
      </c>
      <c r="J41" s="67">
        <v>596.38</v>
      </c>
      <c r="K41" s="67">
        <v>3073.08</v>
      </c>
      <c r="L41" s="67">
        <v>5732.97</v>
      </c>
      <c r="M41" s="67">
        <v>4500.8100000000004</v>
      </c>
      <c r="N41" s="66">
        <f t="shared" si="5"/>
        <v>48413.29</v>
      </c>
    </row>
    <row r="42" spans="1:14" x14ac:dyDescent="0.2">
      <c r="B42" s="65" t="s">
        <v>300</v>
      </c>
      <c r="C42" s="67">
        <v>2483.73</v>
      </c>
      <c r="D42" s="67">
        <v>1173.72</v>
      </c>
      <c r="E42" s="67">
        <v>3262.99</v>
      </c>
      <c r="F42" s="67">
        <v>5167.6000000000004</v>
      </c>
      <c r="G42" s="67">
        <v>496.14</v>
      </c>
      <c r="H42" s="67">
        <v>557.28</v>
      </c>
      <c r="I42" s="67">
        <v>461.4</v>
      </c>
      <c r="J42" s="67">
        <v>5802.9</v>
      </c>
      <c r="K42" s="67">
        <v>1088.43</v>
      </c>
      <c r="L42" s="67">
        <v>535.08000000000004</v>
      </c>
      <c r="M42" s="67">
        <v>3960.12</v>
      </c>
      <c r="N42" s="66">
        <f t="shared" si="5"/>
        <v>24989.390000000003</v>
      </c>
    </row>
    <row r="43" spans="1:14" x14ac:dyDescent="0.2">
      <c r="B43" s="65" t="s">
        <v>301</v>
      </c>
      <c r="C43" s="67">
        <v>3157.83</v>
      </c>
      <c r="D43" s="67">
        <v>-108606.54</v>
      </c>
      <c r="E43" s="67">
        <v>377.37</v>
      </c>
      <c r="F43" s="67">
        <v>-6023.8</v>
      </c>
      <c r="G43" s="67">
        <v>6721.89</v>
      </c>
      <c r="H43" s="67">
        <v>-4437.03</v>
      </c>
      <c r="I43" s="67">
        <v>45</v>
      </c>
      <c r="J43" s="67">
        <v>1933.07</v>
      </c>
      <c r="K43" s="67">
        <v>965.93</v>
      </c>
      <c r="L43" s="67">
        <v>30442.79</v>
      </c>
      <c r="M43" s="67">
        <v>8144.1</v>
      </c>
      <c r="N43" s="66">
        <f t="shared" si="5"/>
        <v>-67279.389999999985</v>
      </c>
    </row>
    <row r="44" spans="1:14" x14ac:dyDescent="0.2">
      <c r="B44" s="65" t="s">
        <v>302</v>
      </c>
      <c r="C44" s="65"/>
      <c r="D44" s="67">
        <v>19617.91</v>
      </c>
      <c r="E44" s="65"/>
      <c r="F44" s="65"/>
      <c r="G44" s="67">
        <v>7440</v>
      </c>
      <c r="H44" s="65"/>
      <c r="I44" s="67">
        <v>1607.24</v>
      </c>
      <c r="J44" s="65"/>
      <c r="K44" s="67">
        <v>1092.76</v>
      </c>
      <c r="L44" s="67">
        <v>1350</v>
      </c>
      <c r="M44" s="65"/>
      <c r="N44" s="66">
        <f t="shared" si="5"/>
        <v>31107.91</v>
      </c>
    </row>
    <row r="45" spans="1:14" x14ac:dyDescent="0.2">
      <c r="B45" s="65" t="s">
        <v>303</v>
      </c>
      <c r="C45" s="67">
        <v>7.11</v>
      </c>
      <c r="D45" s="67">
        <v>426.21</v>
      </c>
      <c r="E45" s="65"/>
      <c r="F45" s="67">
        <v>179.33</v>
      </c>
      <c r="G45" s="67">
        <v>42.44</v>
      </c>
      <c r="H45" s="67">
        <v>549.71</v>
      </c>
      <c r="I45" s="67">
        <v>80.45</v>
      </c>
      <c r="J45" s="67">
        <v>39.69</v>
      </c>
      <c r="K45" s="67">
        <v>219.04</v>
      </c>
      <c r="L45" s="67">
        <v>145.94</v>
      </c>
      <c r="M45" s="67">
        <v>530.83000000000004</v>
      </c>
      <c r="N45" s="66">
        <f t="shared" si="5"/>
        <v>2220.75</v>
      </c>
    </row>
    <row r="46" spans="1:14" x14ac:dyDescent="0.2">
      <c r="B46" s="65" t="s">
        <v>304</v>
      </c>
      <c r="C46" s="66">
        <f t="shared" ref="C46:N46" si="6">SUM(C30:C45)</f>
        <v>349228.7</v>
      </c>
      <c r="D46" s="66">
        <f t="shared" si="6"/>
        <v>248538.31999999995</v>
      </c>
      <c r="E46" s="66">
        <f t="shared" si="6"/>
        <v>135344.34</v>
      </c>
      <c r="F46" s="66">
        <f t="shared" si="6"/>
        <v>411316.35000000003</v>
      </c>
      <c r="G46" s="66">
        <f t="shared" si="6"/>
        <v>791964.87000000011</v>
      </c>
      <c r="H46" s="66">
        <f t="shared" si="6"/>
        <v>151066.95000000001</v>
      </c>
      <c r="I46" s="66">
        <f t="shared" si="6"/>
        <v>193257.81</v>
      </c>
      <c r="J46" s="66">
        <f t="shared" si="6"/>
        <v>184510.97000000006</v>
      </c>
      <c r="K46" s="66">
        <f t="shared" si="6"/>
        <v>241411.01999999996</v>
      </c>
      <c r="L46" s="66">
        <f t="shared" si="6"/>
        <v>256363.54</v>
      </c>
      <c r="M46" s="66">
        <f t="shared" si="6"/>
        <v>205005.17</v>
      </c>
      <c r="N46" s="66">
        <f t="shared" si="6"/>
        <v>3168008.04</v>
      </c>
    </row>
    <row r="47" spans="1:14" x14ac:dyDescent="0.2">
      <c r="A47" s="64" t="s">
        <v>305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6">
        <f t="shared" ref="N47:N61" si="7">SUM(C47:M47)</f>
        <v>0</v>
      </c>
    </row>
    <row r="48" spans="1:14" x14ac:dyDescent="0.2">
      <c r="B48" s="65" t="s">
        <v>306</v>
      </c>
      <c r="C48" s="67">
        <v>46781.31</v>
      </c>
      <c r="D48" s="67">
        <v>225959.3</v>
      </c>
      <c r="E48" s="67">
        <v>60.5</v>
      </c>
      <c r="F48" s="67">
        <v>173137.18</v>
      </c>
      <c r="G48" s="67">
        <v>136.5</v>
      </c>
      <c r="H48" s="67">
        <v>34722.720000000001</v>
      </c>
      <c r="I48" s="67">
        <v>85616.92</v>
      </c>
      <c r="J48" s="67">
        <v>32923.5</v>
      </c>
      <c r="K48" s="67">
        <v>18685.25</v>
      </c>
      <c r="L48" s="67">
        <v>61078.73</v>
      </c>
      <c r="M48" s="67">
        <v>59900.71</v>
      </c>
      <c r="N48" s="66">
        <f t="shared" si="7"/>
        <v>739002.62</v>
      </c>
    </row>
    <row r="49" spans="1:14" x14ac:dyDescent="0.2">
      <c r="B49" s="65" t="s">
        <v>307</v>
      </c>
      <c r="C49" s="67">
        <v>5985.14</v>
      </c>
      <c r="D49" s="67">
        <v>28680.57</v>
      </c>
      <c r="E49" s="65"/>
      <c r="F49" s="67">
        <v>16669.48</v>
      </c>
      <c r="G49" s="65"/>
      <c r="H49" s="67">
        <v>4820.13</v>
      </c>
      <c r="I49" s="67">
        <v>9551.2800000000007</v>
      </c>
      <c r="J49" s="67">
        <v>906.7</v>
      </c>
      <c r="K49" s="67">
        <v>344.91</v>
      </c>
      <c r="L49" s="67">
        <v>2753.15</v>
      </c>
      <c r="M49" s="67">
        <v>2297.9499999999998</v>
      </c>
      <c r="N49" s="66">
        <f t="shared" si="7"/>
        <v>72009.31</v>
      </c>
    </row>
    <row r="50" spans="1:14" x14ac:dyDescent="0.2">
      <c r="B50" s="65" t="s">
        <v>285</v>
      </c>
      <c r="C50" s="67">
        <v>2139.48</v>
      </c>
      <c r="D50" s="65"/>
      <c r="E50" s="65"/>
      <c r="F50" s="67">
        <v>78563.23</v>
      </c>
      <c r="G50" s="65"/>
      <c r="H50" s="65"/>
      <c r="I50" s="67">
        <v>35.5</v>
      </c>
      <c r="J50" s="67">
        <v>14671.61</v>
      </c>
      <c r="K50" s="67">
        <v>9716.41</v>
      </c>
      <c r="L50" s="65"/>
      <c r="M50" s="67">
        <v>18459.240000000002</v>
      </c>
      <c r="N50" s="66">
        <f t="shared" si="7"/>
        <v>123585.47</v>
      </c>
    </row>
    <row r="51" spans="1:14" x14ac:dyDescent="0.2">
      <c r="B51" s="65" t="s">
        <v>286</v>
      </c>
      <c r="C51" s="67">
        <v>29611.43</v>
      </c>
      <c r="D51" s="67">
        <v>179288.03</v>
      </c>
      <c r="E51" s="67">
        <v>36.299999999999997</v>
      </c>
      <c r="F51" s="67">
        <v>-21565.69</v>
      </c>
      <c r="G51" s="67">
        <v>98.9</v>
      </c>
      <c r="H51" s="67">
        <v>27977.8</v>
      </c>
      <c r="I51" s="67">
        <v>67190.95</v>
      </c>
      <c r="J51" s="67">
        <v>-15637.26</v>
      </c>
      <c r="K51" s="67">
        <v>-15565.03</v>
      </c>
      <c r="L51" s="67">
        <v>45768.13</v>
      </c>
      <c r="M51" s="67">
        <v>7857.25</v>
      </c>
      <c r="N51" s="66">
        <f t="shared" si="7"/>
        <v>305060.80999999994</v>
      </c>
    </row>
    <row r="52" spans="1:14" x14ac:dyDescent="0.2">
      <c r="B52" s="65" t="s">
        <v>308</v>
      </c>
      <c r="C52" s="66">
        <f t="shared" ref="C52:N52" si="8">SUM(C48:C51)</f>
        <v>84517.36</v>
      </c>
      <c r="D52" s="66">
        <f t="shared" si="8"/>
        <v>433927.9</v>
      </c>
      <c r="E52" s="66">
        <f t="shared" si="8"/>
        <v>96.8</v>
      </c>
      <c r="F52" s="66">
        <f t="shared" si="8"/>
        <v>246804.2</v>
      </c>
      <c r="G52" s="66">
        <f t="shared" si="8"/>
        <v>235.4</v>
      </c>
      <c r="H52" s="66">
        <f t="shared" si="8"/>
        <v>67520.649999999994</v>
      </c>
      <c r="I52" s="66">
        <f t="shared" si="8"/>
        <v>162394.65</v>
      </c>
      <c r="J52" s="66">
        <f t="shared" si="8"/>
        <v>32864.549999999996</v>
      </c>
      <c r="K52" s="66">
        <f t="shared" si="8"/>
        <v>13181.539999999999</v>
      </c>
      <c r="L52" s="66">
        <f t="shared" si="8"/>
        <v>109600.01000000001</v>
      </c>
      <c r="M52" s="66">
        <f t="shared" si="8"/>
        <v>88515.15</v>
      </c>
      <c r="N52" s="66">
        <f t="shared" si="8"/>
        <v>1239658.21</v>
      </c>
    </row>
    <row r="53" spans="1:14" x14ac:dyDescent="0.2">
      <c r="A53" s="64" t="s">
        <v>309</v>
      </c>
      <c r="B53" s="65"/>
      <c r="C53" s="66">
        <f t="shared" ref="C53:N53" si="9">C17+C20+C28+C46+C52</f>
        <v>1639446.21</v>
      </c>
      <c r="D53" s="66">
        <f t="shared" si="9"/>
        <v>5527815.6600000001</v>
      </c>
      <c r="E53" s="66">
        <f t="shared" si="9"/>
        <v>868389.9800000001</v>
      </c>
      <c r="F53" s="66">
        <f t="shared" si="9"/>
        <v>2605934.2800000003</v>
      </c>
      <c r="G53" s="66">
        <f t="shared" si="9"/>
        <v>3341499.02</v>
      </c>
      <c r="H53" s="66">
        <f t="shared" si="9"/>
        <v>1155861.8999999999</v>
      </c>
      <c r="I53" s="66">
        <f t="shared" si="9"/>
        <v>1723033.13</v>
      </c>
      <c r="J53" s="66">
        <f t="shared" si="9"/>
        <v>1225167.6399999999</v>
      </c>
      <c r="K53" s="66">
        <f t="shared" si="9"/>
        <v>993364.23</v>
      </c>
      <c r="L53" s="66">
        <f t="shared" si="9"/>
        <v>1463748.8800000001</v>
      </c>
      <c r="M53" s="66">
        <f t="shared" si="9"/>
        <v>1139175.9699999997</v>
      </c>
      <c r="N53" s="66">
        <f t="shared" si="9"/>
        <v>21683436.900000002</v>
      </c>
    </row>
    <row r="54" spans="1:14" x14ac:dyDescent="0.2">
      <c r="A54" s="64" t="s">
        <v>310</v>
      </c>
      <c r="B54" s="65"/>
      <c r="C54" s="68">
        <f t="shared" ref="C54:N54" si="10">(C10-C53)/C10</f>
        <v>0.48922607388203576</v>
      </c>
      <c r="D54" s="68">
        <f t="shared" si="10"/>
        <v>0.38438300920762208</v>
      </c>
      <c r="E54" s="68">
        <f t="shared" si="10"/>
        <v>0.64808636893343885</v>
      </c>
      <c r="F54" s="68">
        <f t="shared" si="10"/>
        <v>0.39958015631953908</v>
      </c>
      <c r="G54" s="68">
        <f t="shared" si="10"/>
        <v>0.25527698037961272</v>
      </c>
      <c r="H54" s="68">
        <f t="shared" si="10"/>
        <v>0.39531989795777178</v>
      </c>
      <c r="I54" s="68">
        <f t="shared" si="10"/>
        <v>0.41991108791667936</v>
      </c>
      <c r="J54" s="68">
        <f t="shared" si="10"/>
        <v>0.51150128086176261</v>
      </c>
      <c r="K54" s="68">
        <f t="shared" si="10"/>
        <v>0.45362896030069955</v>
      </c>
      <c r="L54" s="68">
        <f t="shared" si="10"/>
        <v>0.35483345350593298</v>
      </c>
      <c r="M54" s="68">
        <f t="shared" si="10"/>
        <v>0.51824615012427189</v>
      </c>
      <c r="N54" s="68">
        <f t="shared" si="10"/>
        <v>0.41906620412497597</v>
      </c>
    </row>
    <row r="55" spans="1:14" x14ac:dyDescent="0.2">
      <c r="A55" s="64" t="s">
        <v>40</v>
      </c>
      <c r="B55" s="65" t="s">
        <v>40</v>
      </c>
      <c r="C55" s="66">
        <f t="shared" ref="C55:N55" si="11">C10-C53</f>
        <v>1570283.4300000002</v>
      </c>
      <c r="D55" s="66">
        <f t="shared" si="11"/>
        <v>3451494.1100000013</v>
      </c>
      <c r="E55" s="66">
        <f t="shared" si="11"/>
        <v>1599232.48</v>
      </c>
      <c r="F55" s="66">
        <f t="shared" si="11"/>
        <v>1734252.5200000005</v>
      </c>
      <c r="G55" s="66">
        <f t="shared" si="11"/>
        <v>1145402.73</v>
      </c>
      <c r="H55" s="66">
        <f t="shared" si="11"/>
        <v>755664.37000000011</v>
      </c>
      <c r="I55" s="66">
        <f t="shared" si="11"/>
        <v>1247258.31</v>
      </c>
      <c r="J55" s="66">
        <f t="shared" si="11"/>
        <v>1282858.6700000002</v>
      </c>
      <c r="K55" s="66">
        <f t="shared" si="11"/>
        <v>824748.66000000015</v>
      </c>
      <c r="L55" s="66">
        <f t="shared" si="11"/>
        <v>805043.39999999967</v>
      </c>
      <c r="M55" s="66">
        <f t="shared" si="11"/>
        <v>1225467.2400000002</v>
      </c>
      <c r="N55" s="66">
        <f t="shared" si="11"/>
        <v>15641705.920000006</v>
      </c>
    </row>
    <row r="56" spans="1:14" x14ac:dyDescent="0.2">
      <c r="A56" s="64"/>
      <c r="B56" s="65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</row>
    <row r="57" spans="1:14" x14ac:dyDescent="0.2">
      <c r="A57" s="64" t="s">
        <v>311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6">
        <f t="shared" si="7"/>
        <v>0</v>
      </c>
    </row>
    <row r="58" spans="1:14" x14ac:dyDescent="0.2">
      <c r="B58" s="65" t="s">
        <v>312</v>
      </c>
      <c r="C58" s="67">
        <v>144043.15</v>
      </c>
      <c r="D58" s="65"/>
      <c r="E58" s="67">
        <v>84494.720000000001</v>
      </c>
      <c r="F58" s="67">
        <v>248478.41</v>
      </c>
      <c r="G58" s="67">
        <v>50968</v>
      </c>
      <c r="H58" s="65"/>
      <c r="I58" s="67">
        <v>60657.07</v>
      </c>
      <c r="J58" s="67">
        <v>161076.16</v>
      </c>
      <c r="K58" s="67">
        <v>78174.63</v>
      </c>
      <c r="L58" s="67">
        <v>4548.3</v>
      </c>
      <c r="M58" s="67">
        <v>183879.19</v>
      </c>
      <c r="N58" s="66">
        <f t="shared" si="7"/>
        <v>1016319.6300000001</v>
      </c>
    </row>
    <row r="59" spans="1:14" x14ac:dyDescent="0.2">
      <c r="B59" s="65" t="s">
        <v>313</v>
      </c>
      <c r="C59" s="67">
        <v>135850.78</v>
      </c>
      <c r="D59" s="65"/>
      <c r="E59" s="67">
        <v>32656.34</v>
      </c>
      <c r="F59" s="67">
        <v>229612.63</v>
      </c>
      <c r="G59" s="67">
        <v>26657</v>
      </c>
      <c r="H59" s="67">
        <v>12181.82</v>
      </c>
      <c r="I59" s="67">
        <v>90472</v>
      </c>
      <c r="J59" s="67">
        <v>90644.44</v>
      </c>
      <c r="K59" s="67">
        <v>54694.67</v>
      </c>
      <c r="L59" s="65"/>
      <c r="M59" s="67">
        <v>87580.49</v>
      </c>
      <c r="N59" s="66">
        <f t="shared" si="7"/>
        <v>760350.17</v>
      </c>
    </row>
    <row r="60" spans="1:14" x14ac:dyDescent="0.2">
      <c r="B60" s="65" t="s">
        <v>285</v>
      </c>
      <c r="C60" s="67">
        <v>34802.03</v>
      </c>
      <c r="D60" s="65"/>
      <c r="E60" s="67">
        <v>28668.02</v>
      </c>
      <c r="F60" s="67">
        <v>88904.48</v>
      </c>
      <c r="G60" s="67">
        <v>10910.66</v>
      </c>
      <c r="H60" s="65"/>
      <c r="I60" s="67">
        <v>20682.16</v>
      </c>
      <c r="J60" s="67">
        <v>47204.67</v>
      </c>
      <c r="K60" s="67">
        <v>20907.939999999999</v>
      </c>
      <c r="L60" s="65"/>
      <c r="M60" s="67">
        <v>46559.28</v>
      </c>
      <c r="N60" s="66">
        <f t="shared" si="7"/>
        <v>298639.24</v>
      </c>
    </row>
    <row r="61" spans="1:14" x14ac:dyDescent="0.2">
      <c r="B61" s="65" t="s">
        <v>286</v>
      </c>
      <c r="C61" s="67">
        <v>13489.63</v>
      </c>
      <c r="D61" s="65"/>
      <c r="E61" s="67">
        <v>-3887.91</v>
      </c>
      <c r="F61" s="67">
        <v>-10480.99</v>
      </c>
      <c r="G61" s="67">
        <v>1882.2</v>
      </c>
      <c r="H61" s="67">
        <v>2874.51</v>
      </c>
      <c r="I61" s="67">
        <v>-1293.72</v>
      </c>
      <c r="J61" s="67">
        <v>-1469.86</v>
      </c>
      <c r="K61" s="67">
        <v>6074.84</v>
      </c>
      <c r="L61" s="67">
        <v>1079.3599999999999</v>
      </c>
      <c r="M61" s="67">
        <v>3267.86</v>
      </c>
      <c r="N61" s="66">
        <f t="shared" si="7"/>
        <v>11535.92</v>
      </c>
    </row>
    <row r="62" spans="1:14" x14ac:dyDescent="0.2">
      <c r="B62" s="65" t="s">
        <v>314</v>
      </c>
      <c r="C62" s="67">
        <v>839.15</v>
      </c>
      <c r="D62" s="65"/>
      <c r="E62" s="67">
        <v>1877.84</v>
      </c>
      <c r="F62" s="67">
        <v>3278.01</v>
      </c>
      <c r="G62" s="65"/>
      <c r="H62" s="65"/>
      <c r="I62" s="67">
        <v>504.61</v>
      </c>
      <c r="J62" s="67">
        <v>5525.35</v>
      </c>
      <c r="K62" s="67">
        <v>7044.87</v>
      </c>
      <c r="L62" s="65"/>
      <c r="M62" s="67">
        <v>2243.0500000000002</v>
      </c>
      <c r="N62" s="66">
        <f t="shared" ref="N62:N82" si="12">SUM(C62:M62)</f>
        <v>21312.879999999997</v>
      </c>
    </row>
    <row r="63" spans="1:14" x14ac:dyDescent="0.2">
      <c r="B63" s="65" t="s">
        <v>315</v>
      </c>
      <c r="C63" s="67">
        <v>1387.95</v>
      </c>
      <c r="D63" s="65"/>
      <c r="E63" s="67">
        <v>11534.69</v>
      </c>
      <c r="F63" s="67">
        <v>8541.2900000000009</v>
      </c>
      <c r="G63" s="65"/>
      <c r="H63" s="65"/>
      <c r="I63" s="67">
        <v>11287.7</v>
      </c>
      <c r="J63" s="67">
        <v>8398.68</v>
      </c>
      <c r="K63" s="67">
        <v>4380.22</v>
      </c>
      <c r="L63" s="67">
        <v>2412.66</v>
      </c>
      <c r="M63" s="67">
        <v>8095.84</v>
      </c>
      <c r="N63" s="66">
        <f t="shared" si="12"/>
        <v>56039.03</v>
      </c>
    </row>
    <row r="64" spans="1:14" x14ac:dyDescent="0.2">
      <c r="B64" s="65" t="s">
        <v>316</v>
      </c>
      <c r="C64" s="65"/>
      <c r="D64" s="65"/>
      <c r="E64" s="67">
        <v>1215.4000000000001</v>
      </c>
      <c r="F64" s="67">
        <v>1226.48</v>
      </c>
      <c r="G64" s="67">
        <v>343.45</v>
      </c>
      <c r="H64" s="65"/>
      <c r="I64" s="67">
        <v>531.12</v>
      </c>
      <c r="J64" s="67">
        <v>1049.31</v>
      </c>
      <c r="K64" s="67">
        <v>758.06</v>
      </c>
      <c r="L64" s="65"/>
      <c r="M64" s="67">
        <v>2371.41</v>
      </c>
      <c r="N64" s="66">
        <f t="shared" si="12"/>
        <v>7495.23</v>
      </c>
    </row>
    <row r="65" spans="1:14" x14ac:dyDescent="0.2">
      <c r="B65" s="65" t="s">
        <v>294</v>
      </c>
      <c r="C65" s="67">
        <v>4830</v>
      </c>
      <c r="D65" s="65"/>
      <c r="E65" s="67">
        <v>3651.36</v>
      </c>
      <c r="F65" s="67">
        <v>8400</v>
      </c>
      <c r="G65" s="67">
        <v>540</v>
      </c>
      <c r="H65" s="65"/>
      <c r="I65" s="67">
        <v>1808.31</v>
      </c>
      <c r="J65" s="67">
        <v>4777.67</v>
      </c>
      <c r="K65" s="67">
        <v>3116.8</v>
      </c>
      <c r="L65" s="67">
        <v>139.97</v>
      </c>
      <c r="M65" s="67">
        <v>7129.97</v>
      </c>
      <c r="N65" s="66">
        <f t="shared" si="12"/>
        <v>34394.080000000002</v>
      </c>
    </row>
    <row r="66" spans="1:14" x14ac:dyDescent="0.2">
      <c r="B66" s="65" t="s">
        <v>317</v>
      </c>
      <c r="C66" s="67">
        <v>484.88</v>
      </c>
      <c r="D66" s="65"/>
      <c r="E66" s="67">
        <v>4706.4799999999996</v>
      </c>
      <c r="F66" s="67">
        <v>951.82</v>
      </c>
      <c r="G66" s="67">
        <v>55.31</v>
      </c>
      <c r="H66" s="65"/>
      <c r="I66" s="67">
        <v>2186.9899999999998</v>
      </c>
      <c r="J66" s="67">
        <v>1370.13</v>
      </c>
      <c r="K66" s="67">
        <v>1007.82</v>
      </c>
      <c r="L66" s="67">
        <v>340.4</v>
      </c>
      <c r="M66" s="67">
        <v>2534.34</v>
      </c>
      <c r="N66" s="66">
        <f t="shared" si="12"/>
        <v>13638.17</v>
      </c>
    </row>
    <row r="67" spans="1:14" x14ac:dyDescent="0.2">
      <c r="B67" s="65" t="s">
        <v>318</v>
      </c>
      <c r="C67" s="67">
        <v>484.98</v>
      </c>
      <c r="D67" s="65"/>
      <c r="E67" s="67">
        <v>12530.89</v>
      </c>
      <c r="F67" s="67">
        <v>8225.2099999999991</v>
      </c>
      <c r="G67" s="67">
        <v>68.87</v>
      </c>
      <c r="H67" s="65"/>
      <c r="I67" s="67">
        <v>11541.14</v>
      </c>
      <c r="J67" s="67">
        <v>17289.759999999998</v>
      </c>
      <c r="K67" s="67">
        <v>13974.54</v>
      </c>
      <c r="L67" s="67">
        <v>2366.89</v>
      </c>
      <c r="M67" s="67">
        <v>20616.95</v>
      </c>
      <c r="N67" s="66">
        <f t="shared" si="12"/>
        <v>87099.23</v>
      </c>
    </row>
    <row r="68" spans="1:14" x14ac:dyDescent="0.2">
      <c r="B68" s="65" t="s">
        <v>319</v>
      </c>
      <c r="C68" s="67">
        <v>1464.6</v>
      </c>
      <c r="D68" s="65"/>
      <c r="E68" s="67">
        <v>13513.42</v>
      </c>
      <c r="F68" s="65"/>
      <c r="G68" s="65"/>
      <c r="H68" s="65"/>
      <c r="I68" s="65"/>
      <c r="J68" s="65"/>
      <c r="K68" s="65"/>
      <c r="L68" s="65"/>
      <c r="M68" s="65"/>
      <c r="N68" s="66">
        <f t="shared" si="12"/>
        <v>14978.02</v>
      </c>
    </row>
    <row r="69" spans="1:14" x14ac:dyDescent="0.2">
      <c r="B69" s="65" t="s">
        <v>320</v>
      </c>
      <c r="C69" s="67">
        <v>603.14</v>
      </c>
      <c r="D69" s="65"/>
      <c r="E69" s="67">
        <v>696.13</v>
      </c>
      <c r="F69" s="67">
        <v>1347.52</v>
      </c>
      <c r="G69" s="67">
        <v>228</v>
      </c>
      <c r="H69" s="65"/>
      <c r="I69" s="67">
        <v>183.34</v>
      </c>
      <c r="J69" s="67">
        <v>1297.83</v>
      </c>
      <c r="K69" s="67">
        <v>353.84</v>
      </c>
      <c r="L69" s="65"/>
      <c r="M69" s="67">
        <v>1742.51</v>
      </c>
      <c r="N69" s="66">
        <f t="shared" si="12"/>
        <v>6452.31</v>
      </c>
    </row>
    <row r="70" spans="1:14" x14ac:dyDescent="0.2">
      <c r="B70" s="65" t="s">
        <v>321</v>
      </c>
      <c r="C70" s="67">
        <v>21300</v>
      </c>
      <c r="D70" s="65"/>
      <c r="E70" s="67">
        <v>15300</v>
      </c>
      <c r="F70" s="67">
        <v>36000</v>
      </c>
      <c r="G70" s="65"/>
      <c r="H70" s="65"/>
      <c r="I70" s="67">
        <v>7750</v>
      </c>
      <c r="J70" s="67">
        <v>19430</v>
      </c>
      <c r="K70" s="67">
        <v>13550</v>
      </c>
      <c r="L70" s="67">
        <v>600</v>
      </c>
      <c r="M70" s="67">
        <v>29400</v>
      </c>
      <c r="N70" s="66">
        <f t="shared" si="12"/>
        <v>143330</v>
      </c>
    </row>
    <row r="71" spans="1:14" x14ac:dyDescent="0.2">
      <c r="B71" s="65" t="s">
        <v>322</v>
      </c>
      <c r="C71" s="65"/>
      <c r="D71" s="65"/>
      <c r="E71" s="67">
        <v>91.82</v>
      </c>
      <c r="F71" s="67">
        <v>499.37</v>
      </c>
      <c r="G71" s="67">
        <v>-0.65</v>
      </c>
      <c r="H71" s="67">
        <v>965</v>
      </c>
      <c r="I71" s="67">
        <v>99.29</v>
      </c>
      <c r="J71" s="67">
        <v>-1.94</v>
      </c>
      <c r="K71" s="67">
        <v>-2.0499999999999998</v>
      </c>
      <c r="L71" s="67">
        <v>264</v>
      </c>
      <c r="M71" s="67">
        <v>84.65</v>
      </c>
      <c r="N71" s="66">
        <f t="shared" si="12"/>
        <v>1999.49</v>
      </c>
    </row>
    <row r="72" spans="1:14" x14ac:dyDescent="0.2">
      <c r="B72" s="65" t="s">
        <v>323</v>
      </c>
      <c r="C72" s="66">
        <f t="shared" ref="C72:N72" si="13">SUM(C58:C71)</f>
        <v>359580.29</v>
      </c>
      <c r="D72" s="66">
        <f t="shared" si="13"/>
        <v>0</v>
      </c>
      <c r="E72" s="66">
        <f t="shared" si="13"/>
        <v>207049.19999999998</v>
      </c>
      <c r="F72" s="66">
        <f t="shared" si="13"/>
        <v>624984.23</v>
      </c>
      <c r="G72" s="66">
        <f t="shared" si="13"/>
        <v>91652.84</v>
      </c>
      <c r="H72" s="66">
        <f t="shared" si="13"/>
        <v>16021.33</v>
      </c>
      <c r="I72" s="66">
        <f t="shared" si="13"/>
        <v>206410.01</v>
      </c>
      <c r="J72" s="66">
        <f t="shared" si="13"/>
        <v>356592.2</v>
      </c>
      <c r="K72" s="66">
        <f t="shared" si="13"/>
        <v>204036.18</v>
      </c>
      <c r="L72" s="66">
        <f t="shared" si="13"/>
        <v>11751.58</v>
      </c>
      <c r="M72" s="66">
        <f t="shared" si="13"/>
        <v>395505.54</v>
      </c>
      <c r="N72" s="66">
        <f t="shared" si="13"/>
        <v>2473583.4000000004</v>
      </c>
    </row>
    <row r="73" spans="1:14" x14ac:dyDescent="0.2">
      <c r="A73" s="64" t="s">
        <v>324</v>
      </c>
      <c r="B73" s="65"/>
      <c r="C73" s="68">
        <f t="shared" ref="C73:N73" si="14">(C72)/C10</f>
        <v>0.11202821742955271</v>
      </c>
      <c r="D73" s="68">
        <f t="shared" si="14"/>
        <v>0</v>
      </c>
      <c r="E73" s="68">
        <f t="shared" si="14"/>
        <v>8.390635251390928E-2</v>
      </c>
      <c r="F73" s="68">
        <f t="shared" si="14"/>
        <v>0.14399938500342885</v>
      </c>
      <c r="G73" s="68">
        <f t="shared" si="14"/>
        <v>2.0426754385696098E-2</v>
      </c>
      <c r="H73" s="68">
        <f t="shared" si="14"/>
        <v>8.3814333349444374E-3</v>
      </c>
      <c r="I73" s="68">
        <f t="shared" si="14"/>
        <v>6.9491500807072323E-2</v>
      </c>
      <c r="J73" s="68">
        <f t="shared" si="14"/>
        <v>0.14218040639294569</v>
      </c>
      <c r="K73" s="68">
        <f t="shared" si="14"/>
        <v>0.11222415347377025</v>
      </c>
      <c r="L73" s="68">
        <f t="shared" si="14"/>
        <v>5.1796632523802488E-3</v>
      </c>
      <c r="M73" s="68">
        <f t="shared" si="14"/>
        <v>0.16725801944556362</v>
      </c>
      <c r="N73" s="68">
        <f t="shared" si="14"/>
        <v>6.6271237378215067E-2</v>
      </c>
    </row>
    <row r="74" spans="1:14" x14ac:dyDescent="0.2">
      <c r="A74" s="64" t="s">
        <v>325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6">
        <f t="shared" si="12"/>
        <v>0</v>
      </c>
    </row>
    <row r="75" spans="1:14" x14ac:dyDescent="0.2">
      <c r="B75" s="65" t="s">
        <v>326</v>
      </c>
      <c r="C75" s="67">
        <v>175852.4</v>
      </c>
      <c r="D75" s="67">
        <v>144713.99</v>
      </c>
      <c r="E75" s="67">
        <v>146184.35</v>
      </c>
      <c r="F75" s="67">
        <v>92234.31</v>
      </c>
      <c r="G75" s="67">
        <v>133072.04999999999</v>
      </c>
      <c r="H75" s="67">
        <v>61980.59</v>
      </c>
      <c r="I75" s="65"/>
      <c r="J75" s="67">
        <v>32832</v>
      </c>
      <c r="K75" s="67">
        <v>1704</v>
      </c>
      <c r="L75" s="65"/>
      <c r="M75" s="67">
        <v>110050.14</v>
      </c>
      <c r="N75" s="66">
        <f t="shared" si="12"/>
        <v>898623.83000000007</v>
      </c>
    </row>
    <row r="76" spans="1:14" x14ac:dyDescent="0.2">
      <c r="B76" s="65" t="s">
        <v>327</v>
      </c>
      <c r="C76" s="67">
        <v>149233</v>
      </c>
      <c r="D76" s="67">
        <v>410855</v>
      </c>
      <c r="E76" s="67">
        <v>142556</v>
      </c>
      <c r="F76" s="67">
        <v>156147</v>
      </c>
      <c r="G76" s="67">
        <v>151132</v>
      </c>
      <c r="H76" s="67">
        <v>90973</v>
      </c>
      <c r="I76" s="67">
        <v>116798</v>
      </c>
      <c r="J76" s="67">
        <v>123810</v>
      </c>
      <c r="K76" s="67">
        <v>74659</v>
      </c>
      <c r="L76" s="67">
        <v>149087</v>
      </c>
      <c r="M76" s="67">
        <v>118989</v>
      </c>
      <c r="N76" s="66">
        <f t="shared" si="12"/>
        <v>1684239</v>
      </c>
    </row>
    <row r="77" spans="1:14" x14ac:dyDescent="0.2">
      <c r="B77" s="65" t="s">
        <v>328</v>
      </c>
      <c r="C77" s="67">
        <v>7161.33</v>
      </c>
      <c r="D77" s="65"/>
      <c r="E77" s="67">
        <v>4262.8900000000003</v>
      </c>
      <c r="F77" s="67">
        <v>11097.76</v>
      </c>
      <c r="G77" s="65"/>
      <c r="H77" s="65"/>
      <c r="I77" s="67">
        <v>6600.89</v>
      </c>
      <c r="J77" s="67">
        <v>4755.2299999999996</v>
      </c>
      <c r="K77" s="67">
        <v>2888.66</v>
      </c>
      <c r="L77" s="67">
        <v>7498.89</v>
      </c>
      <c r="M77" s="67">
        <v>5601.7</v>
      </c>
      <c r="N77" s="66">
        <f t="shared" si="12"/>
        <v>49867.350000000006</v>
      </c>
    </row>
    <row r="78" spans="1:14" x14ac:dyDescent="0.2">
      <c r="B78" s="65" t="s">
        <v>285</v>
      </c>
      <c r="C78" s="67">
        <v>63288.51</v>
      </c>
      <c r="D78" s="67">
        <v>39905.85</v>
      </c>
      <c r="E78" s="67">
        <v>29757.200000000001</v>
      </c>
      <c r="F78" s="67">
        <v>22534.33</v>
      </c>
      <c r="G78" s="67">
        <v>31502.639999999999</v>
      </c>
      <c r="H78" s="67">
        <v>10684.44</v>
      </c>
      <c r="I78" s="65"/>
      <c r="J78" s="67">
        <v>9374.9</v>
      </c>
      <c r="K78" s="65"/>
      <c r="L78" s="65"/>
      <c r="M78" s="67">
        <v>20556.95</v>
      </c>
      <c r="N78" s="66">
        <f t="shared" si="12"/>
        <v>227604.82000000004</v>
      </c>
    </row>
    <row r="79" spans="1:14" x14ac:dyDescent="0.2">
      <c r="B79" s="65" t="s">
        <v>286</v>
      </c>
      <c r="C79" s="67">
        <v>-5776.67</v>
      </c>
      <c r="D79" s="67">
        <v>-7355.73</v>
      </c>
      <c r="E79" s="67">
        <v>-37.119999999999997</v>
      </c>
      <c r="F79" s="67">
        <v>5955.02</v>
      </c>
      <c r="G79" s="67">
        <v>-304.73</v>
      </c>
      <c r="H79" s="67">
        <v>5727.88</v>
      </c>
      <c r="I79" s="65"/>
      <c r="J79" s="67">
        <v>586</v>
      </c>
      <c r="K79" s="67">
        <v>426</v>
      </c>
      <c r="L79" s="65"/>
      <c r="M79" s="67">
        <v>1621.87</v>
      </c>
      <c r="N79" s="66">
        <f t="shared" si="12"/>
        <v>842.52000000000044</v>
      </c>
    </row>
    <row r="80" spans="1:14" x14ac:dyDescent="0.2">
      <c r="B80" s="65" t="s">
        <v>314</v>
      </c>
      <c r="C80" s="67">
        <v>4914.45</v>
      </c>
      <c r="D80" s="67">
        <v>3728.21</v>
      </c>
      <c r="E80" s="67">
        <v>2693.92</v>
      </c>
      <c r="F80" s="67">
        <v>4390.3900000000003</v>
      </c>
      <c r="G80" s="67">
        <v>1833.05</v>
      </c>
      <c r="H80" s="67">
        <v>3399.48</v>
      </c>
      <c r="I80" s="65"/>
      <c r="J80" s="67">
        <v>500</v>
      </c>
      <c r="K80" s="67">
        <v>129.62</v>
      </c>
      <c r="L80" s="65"/>
      <c r="M80" s="67">
        <v>350</v>
      </c>
      <c r="N80" s="66">
        <f t="shared" si="12"/>
        <v>21939.119999999999</v>
      </c>
    </row>
    <row r="81" spans="1:14" x14ac:dyDescent="0.2">
      <c r="B81" s="65" t="s">
        <v>329</v>
      </c>
      <c r="C81" s="65"/>
      <c r="D81" s="67">
        <v>7</v>
      </c>
      <c r="E81" s="67">
        <v>192.18</v>
      </c>
      <c r="F81" s="65"/>
      <c r="G81" s="67">
        <v>250</v>
      </c>
      <c r="H81" s="67">
        <v>201.83</v>
      </c>
      <c r="I81" s="65"/>
      <c r="J81" s="67">
        <v>16.329999999999998</v>
      </c>
      <c r="K81" s="65"/>
      <c r="L81" s="65"/>
      <c r="M81" s="67">
        <v>16.34</v>
      </c>
      <c r="N81" s="66">
        <f t="shared" si="12"/>
        <v>683.68000000000006</v>
      </c>
    </row>
    <row r="82" spans="1:14" x14ac:dyDescent="0.2">
      <c r="B82" s="65" t="s">
        <v>316</v>
      </c>
      <c r="C82" s="67">
        <v>1447.88</v>
      </c>
      <c r="D82" s="67">
        <v>468.96</v>
      </c>
      <c r="E82" s="67">
        <v>2256.5700000000002</v>
      </c>
      <c r="F82" s="65"/>
      <c r="G82" s="67">
        <v>443.96</v>
      </c>
      <c r="H82" s="65"/>
      <c r="I82" s="65"/>
      <c r="J82" s="67">
        <v>429.88</v>
      </c>
      <c r="K82" s="67">
        <v>468.96</v>
      </c>
      <c r="L82" s="65"/>
      <c r="M82" s="67">
        <v>326.72000000000003</v>
      </c>
      <c r="N82" s="66">
        <f t="shared" si="12"/>
        <v>5842.93</v>
      </c>
    </row>
    <row r="83" spans="1:14" x14ac:dyDescent="0.2">
      <c r="B83" s="65" t="s">
        <v>294</v>
      </c>
      <c r="C83" s="67">
        <v>2160</v>
      </c>
      <c r="D83" s="67">
        <v>1728</v>
      </c>
      <c r="E83" s="67">
        <v>1080</v>
      </c>
      <c r="F83" s="67">
        <v>1080</v>
      </c>
      <c r="G83" s="67">
        <v>1836</v>
      </c>
      <c r="H83" s="67">
        <v>756</v>
      </c>
      <c r="I83" s="65"/>
      <c r="J83" s="67">
        <v>720</v>
      </c>
      <c r="K83" s="65"/>
      <c r="L83" s="65"/>
      <c r="M83" s="67">
        <v>1080</v>
      </c>
      <c r="N83" s="66">
        <f t="shared" ref="N83:N95" si="15">SUM(C83:M83)</f>
        <v>10440</v>
      </c>
    </row>
    <row r="84" spans="1:14" x14ac:dyDescent="0.2">
      <c r="B84" s="65" t="s">
        <v>317</v>
      </c>
      <c r="C84" s="67">
        <v>1342.51</v>
      </c>
      <c r="D84" s="67">
        <v>4458.9799999999996</v>
      </c>
      <c r="E84" s="67">
        <v>37458.32</v>
      </c>
      <c r="F84" s="67">
        <v>1916.52</v>
      </c>
      <c r="G84" s="67">
        <v>882.79</v>
      </c>
      <c r="H84" s="67">
        <v>529.92999999999995</v>
      </c>
      <c r="I84" s="67">
        <v>149.22</v>
      </c>
      <c r="J84" s="67">
        <v>7225.17</v>
      </c>
      <c r="K84" s="67">
        <v>642.29</v>
      </c>
      <c r="L84" s="67">
        <v>61.58</v>
      </c>
      <c r="M84" s="67">
        <v>13252.42</v>
      </c>
      <c r="N84" s="66">
        <f t="shared" si="15"/>
        <v>67919.73</v>
      </c>
    </row>
    <row r="85" spans="1:14" x14ac:dyDescent="0.2">
      <c r="B85" s="65" t="s">
        <v>330</v>
      </c>
      <c r="C85" s="67">
        <v>4300.08</v>
      </c>
      <c r="D85" s="67">
        <v>4723.08</v>
      </c>
      <c r="E85" s="67">
        <v>5699.6</v>
      </c>
      <c r="F85" s="67">
        <v>19089.439999999999</v>
      </c>
      <c r="G85" s="67">
        <v>3446.04</v>
      </c>
      <c r="H85" s="67">
        <v>2441.3200000000002</v>
      </c>
      <c r="I85" s="65"/>
      <c r="J85" s="65"/>
      <c r="K85" s="65"/>
      <c r="L85" s="65"/>
      <c r="M85" s="65"/>
      <c r="N85" s="66">
        <f t="shared" si="15"/>
        <v>39699.56</v>
      </c>
    </row>
    <row r="86" spans="1:14" x14ac:dyDescent="0.2">
      <c r="B86" s="65" t="s">
        <v>318</v>
      </c>
      <c r="C86" s="67">
        <v>1868.12</v>
      </c>
      <c r="D86" s="67">
        <v>6732.22</v>
      </c>
      <c r="E86" s="67">
        <v>2245.52</v>
      </c>
      <c r="F86" s="67">
        <v>1167.8</v>
      </c>
      <c r="G86" s="67">
        <v>6321.23</v>
      </c>
      <c r="H86" s="67">
        <v>1093.8</v>
      </c>
      <c r="I86" s="65"/>
      <c r="J86" s="67">
        <v>15.83</v>
      </c>
      <c r="K86" s="67">
        <v>71.430000000000007</v>
      </c>
      <c r="L86" s="65"/>
      <c r="M86" s="67">
        <v>554.66</v>
      </c>
      <c r="N86" s="66">
        <f t="shared" si="15"/>
        <v>20070.61</v>
      </c>
    </row>
    <row r="87" spans="1:14" x14ac:dyDescent="0.2">
      <c r="B87" s="65" t="s">
        <v>319</v>
      </c>
      <c r="C87" s="67">
        <v>661.67</v>
      </c>
      <c r="D87" s="67">
        <v>309</v>
      </c>
      <c r="E87" s="67">
        <v>200</v>
      </c>
      <c r="F87" s="67">
        <v>42.38</v>
      </c>
      <c r="G87" s="67">
        <v>1221.01</v>
      </c>
      <c r="H87" s="67">
        <v>260.3</v>
      </c>
      <c r="I87" s="65"/>
      <c r="J87" s="65"/>
      <c r="K87" s="67">
        <v>475.27</v>
      </c>
      <c r="L87" s="65"/>
      <c r="M87" s="67">
        <v>100</v>
      </c>
      <c r="N87" s="66">
        <f t="shared" si="15"/>
        <v>3269.6300000000006</v>
      </c>
    </row>
    <row r="88" spans="1:14" x14ac:dyDescent="0.2">
      <c r="B88" s="65" t="s">
        <v>331</v>
      </c>
      <c r="C88" s="67">
        <v>845.96</v>
      </c>
      <c r="D88" s="67">
        <v>388.34</v>
      </c>
      <c r="E88" s="67">
        <v>773.74</v>
      </c>
      <c r="F88" s="67">
        <v>466.8</v>
      </c>
      <c r="G88" s="67">
        <v>290.56</v>
      </c>
      <c r="H88" s="67">
        <v>532.82000000000005</v>
      </c>
      <c r="I88" s="65"/>
      <c r="J88" s="67">
        <v>353.98</v>
      </c>
      <c r="K88" s="67">
        <v>378.84</v>
      </c>
      <c r="L88" s="65"/>
      <c r="M88" s="67">
        <v>151.12</v>
      </c>
      <c r="N88" s="66">
        <f t="shared" si="15"/>
        <v>4182.1600000000008</v>
      </c>
    </row>
    <row r="89" spans="1:14" x14ac:dyDescent="0.2">
      <c r="B89" s="65" t="s">
        <v>332</v>
      </c>
      <c r="C89" s="65"/>
      <c r="D89" s="67">
        <v>30000.36</v>
      </c>
      <c r="E89" s="65"/>
      <c r="F89" s="65"/>
      <c r="G89" s="67">
        <v>44612.91</v>
      </c>
      <c r="H89" s="67">
        <v>9578.1200000000008</v>
      </c>
      <c r="I89" s="65"/>
      <c r="J89" s="65"/>
      <c r="K89" s="65"/>
      <c r="L89" s="65"/>
      <c r="M89" s="65"/>
      <c r="N89" s="66">
        <f t="shared" si="15"/>
        <v>84191.39</v>
      </c>
    </row>
    <row r="90" spans="1:14" x14ac:dyDescent="0.2">
      <c r="B90" s="65" t="s">
        <v>321</v>
      </c>
      <c r="C90" s="67">
        <v>12000</v>
      </c>
      <c r="D90" s="65"/>
      <c r="E90" s="67">
        <v>12000</v>
      </c>
      <c r="F90" s="67">
        <v>6000</v>
      </c>
      <c r="G90" s="65"/>
      <c r="H90" s="65"/>
      <c r="I90" s="65"/>
      <c r="J90" s="67">
        <v>4200</v>
      </c>
      <c r="K90" s="65"/>
      <c r="L90" s="65"/>
      <c r="M90" s="67">
        <v>6000</v>
      </c>
      <c r="N90" s="66">
        <f t="shared" si="15"/>
        <v>40200</v>
      </c>
    </row>
    <row r="91" spans="1:14" x14ac:dyDescent="0.2">
      <c r="B91" s="65" t="s">
        <v>333</v>
      </c>
      <c r="C91" s="65"/>
      <c r="D91" s="65"/>
      <c r="E91" s="65"/>
      <c r="F91" s="65"/>
      <c r="G91" s="65"/>
      <c r="H91" s="65"/>
      <c r="I91" s="67">
        <v>229578.06</v>
      </c>
      <c r="J91" s="67">
        <v>197991</v>
      </c>
      <c r="K91" s="67">
        <v>146219</v>
      </c>
      <c r="L91" s="67">
        <v>99086.37</v>
      </c>
      <c r="M91" s="67">
        <v>100216</v>
      </c>
      <c r="N91" s="66">
        <f t="shared" si="15"/>
        <v>773090.43</v>
      </c>
    </row>
    <row r="92" spans="1:14" x14ac:dyDescent="0.2">
      <c r="B92" s="65" t="s">
        <v>334</v>
      </c>
      <c r="C92" s="67">
        <v>256354.06</v>
      </c>
      <c r="D92" s="67">
        <v>692267.49</v>
      </c>
      <c r="E92" s="67">
        <v>207937</v>
      </c>
      <c r="F92" s="67">
        <v>359432.69</v>
      </c>
      <c r="G92" s="67">
        <v>368258</v>
      </c>
      <c r="H92" s="67">
        <v>156639</v>
      </c>
      <c r="I92" s="67">
        <v>197540</v>
      </c>
      <c r="J92" s="67">
        <v>177641</v>
      </c>
      <c r="K92" s="67">
        <v>126346</v>
      </c>
      <c r="L92" s="67">
        <v>161140</v>
      </c>
      <c r="M92" s="67">
        <v>164577</v>
      </c>
      <c r="N92" s="66">
        <f t="shared" si="15"/>
        <v>2868132.24</v>
      </c>
    </row>
    <row r="93" spans="1:14" x14ac:dyDescent="0.2">
      <c r="B93" s="65" t="s">
        <v>322</v>
      </c>
      <c r="C93" s="67">
        <v>-162.09</v>
      </c>
      <c r="D93" s="67">
        <v>-2986.94</v>
      </c>
      <c r="E93" s="65"/>
      <c r="F93" s="67">
        <v>-854.64</v>
      </c>
      <c r="G93" s="67">
        <v>400</v>
      </c>
      <c r="H93" s="67">
        <v>-283.22000000000003</v>
      </c>
      <c r="I93" s="67">
        <v>-557.6</v>
      </c>
      <c r="J93" s="67">
        <v>-227.97</v>
      </c>
      <c r="K93" s="67">
        <v>10.51</v>
      </c>
      <c r="L93" s="65"/>
      <c r="M93" s="67">
        <v>-594.04999999999995</v>
      </c>
      <c r="N93" s="66">
        <f t="shared" si="15"/>
        <v>-5256.0000000000009</v>
      </c>
    </row>
    <row r="94" spans="1:14" x14ac:dyDescent="0.2">
      <c r="B94" s="65" t="s">
        <v>335</v>
      </c>
      <c r="C94" s="66">
        <f t="shared" ref="C94:N94" si="16">SUM(C75:C93)</f>
        <v>675491.21000000008</v>
      </c>
      <c r="D94" s="66">
        <f t="shared" si="16"/>
        <v>1329943.8099999998</v>
      </c>
      <c r="E94" s="66">
        <f t="shared" si="16"/>
        <v>595260.16999999993</v>
      </c>
      <c r="F94" s="66">
        <f t="shared" si="16"/>
        <v>680699.8</v>
      </c>
      <c r="G94" s="66">
        <f t="shared" si="16"/>
        <v>745197.51</v>
      </c>
      <c r="H94" s="66">
        <f t="shared" si="16"/>
        <v>344515.29000000004</v>
      </c>
      <c r="I94" s="66">
        <f t="shared" si="16"/>
        <v>550108.56999999995</v>
      </c>
      <c r="J94" s="66">
        <f t="shared" si="16"/>
        <v>560223.35000000009</v>
      </c>
      <c r="K94" s="66">
        <f t="shared" si="16"/>
        <v>354419.58</v>
      </c>
      <c r="L94" s="66">
        <f t="shared" si="16"/>
        <v>416873.83999999997</v>
      </c>
      <c r="M94" s="66">
        <f t="shared" si="16"/>
        <v>542849.86999999988</v>
      </c>
      <c r="N94" s="66">
        <f t="shared" si="16"/>
        <v>6795583.0000000009</v>
      </c>
    </row>
    <row r="95" spans="1:14" x14ac:dyDescent="0.2">
      <c r="A95" s="64" t="s">
        <v>336</v>
      </c>
      <c r="B95" s="65"/>
      <c r="C95" s="66">
        <f>C72+C94</f>
        <v>1035071.5</v>
      </c>
      <c r="D95" s="66">
        <v>1779205.17</v>
      </c>
      <c r="E95" s="66">
        <v>807012.37</v>
      </c>
      <c r="F95" s="66">
        <v>1146497.58</v>
      </c>
      <c r="G95" s="66">
        <v>941830.35</v>
      </c>
      <c r="H95" s="66">
        <v>468515.62</v>
      </c>
      <c r="I95" s="66">
        <v>786091.58</v>
      </c>
      <c r="J95" s="66">
        <v>919913.55</v>
      </c>
      <c r="K95" s="66">
        <v>586218.76</v>
      </c>
      <c r="L95" s="66">
        <v>514235.42</v>
      </c>
      <c r="M95" s="66">
        <v>934221.41</v>
      </c>
      <c r="N95" s="66">
        <f t="shared" si="15"/>
        <v>9918813.3100000005</v>
      </c>
    </row>
    <row r="96" spans="1:14" x14ac:dyDescent="0.2">
      <c r="A96" s="64" t="s">
        <v>337</v>
      </c>
      <c r="B96" s="65"/>
      <c r="C96" s="66">
        <f t="shared" ref="C96:N96" si="17">C10-C53-C95</f>
        <v>535211.93000000017</v>
      </c>
      <c r="D96" s="66">
        <f t="shared" si="17"/>
        <v>1672288.9400000013</v>
      </c>
      <c r="E96" s="66">
        <f t="shared" si="17"/>
        <v>792220.11</v>
      </c>
      <c r="F96" s="66">
        <f t="shared" si="17"/>
        <v>587754.94000000041</v>
      </c>
      <c r="G96" s="66">
        <f t="shared" si="17"/>
        <v>203572.38</v>
      </c>
      <c r="H96" s="66">
        <f t="shared" si="17"/>
        <v>287148.75000000012</v>
      </c>
      <c r="I96" s="66">
        <f t="shared" si="17"/>
        <v>461166.7300000001</v>
      </c>
      <c r="J96" s="66">
        <f t="shared" si="17"/>
        <v>362945.12000000011</v>
      </c>
      <c r="K96" s="66">
        <f t="shared" si="17"/>
        <v>238529.90000000014</v>
      </c>
      <c r="L96" s="66">
        <f t="shared" si="17"/>
        <v>290807.97999999969</v>
      </c>
      <c r="M96" s="66">
        <f t="shared" si="17"/>
        <v>291245.83000000019</v>
      </c>
      <c r="N96" s="66">
        <f t="shared" si="17"/>
        <v>5722892.610000005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workbookViewId="0">
      <selection activeCell="C29" sqref="C29"/>
    </sheetView>
  </sheetViews>
  <sheetFormatPr defaultRowHeight="12.75" x14ac:dyDescent="0.2"/>
  <cols>
    <col min="1" max="1" width="17" style="71" customWidth="1"/>
    <col min="2" max="2" width="44.42578125" customWidth="1"/>
    <col min="3" max="3" width="12.28515625" customWidth="1"/>
    <col min="4" max="4" width="40.140625" style="71" customWidth="1"/>
  </cols>
  <sheetData>
    <row r="1" spans="1:10" x14ac:dyDescent="0.2">
      <c r="A1" s="72" t="s">
        <v>338</v>
      </c>
      <c r="B1" s="1" t="s">
        <v>339</v>
      </c>
      <c r="C1" s="1" t="s">
        <v>340</v>
      </c>
      <c r="D1" s="72" t="s">
        <v>345</v>
      </c>
    </row>
    <row r="2" spans="1:10" x14ac:dyDescent="0.2">
      <c r="A2" s="71">
        <v>1000</v>
      </c>
      <c r="B2" s="71" t="s">
        <v>171</v>
      </c>
      <c r="C2" s="71" t="s">
        <v>341</v>
      </c>
      <c r="D2" s="71" t="s">
        <v>342</v>
      </c>
      <c r="F2" s="5"/>
    </row>
    <row r="3" spans="1:10" x14ac:dyDescent="0.2">
      <c r="A3" s="71">
        <v>1020</v>
      </c>
      <c r="B3" s="71" t="s">
        <v>1</v>
      </c>
      <c r="C3" s="71" t="s">
        <v>341</v>
      </c>
      <c r="D3" s="71" t="s">
        <v>342</v>
      </c>
      <c r="F3" s="5"/>
    </row>
    <row r="4" spans="1:10" x14ac:dyDescent="0.2">
      <c r="A4" s="71">
        <v>1050</v>
      </c>
      <c r="B4" s="71" t="s">
        <v>59</v>
      </c>
      <c r="C4" s="71" t="s">
        <v>341</v>
      </c>
      <c r="D4" s="71" t="s">
        <v>342</v>
      </c>
      <c r="F4" s="5"/>
    </row>
    <row r="5" spans="1:10" x14ac:dyDescent="0.2">
      <c r="A5" s="71">
        <v>1100</v>
      </c>
      <c r="B5" s="71" t="s">
        <v>63</v>
      </c>
      <c r="C5" s="71" t="s">
        <v>341</v>
      </c>
      <c r="D5" s="71" t="s">
        <v>350</v>
      </c>
      <c r="F5" s="5"/>
    </row>
    <row r="6" spans="1:10" x14ac:dyDescent="0.2">
      <c r="A6" s="71">
        <v>1110</v>
      </c>
      <c r="B6" s="71" t="s">
        <v>60</v>
      </c>
      <c r="C6" s="71" t="s">
        <v>341</v>
      </c>
      <c r="D6" s="71" t="s">
        <v>350</v>
      </c>
      <c r="F6" s="5"/>
    </row>
    <row r="7" spans="1:10" x14ac:dyDescent="0.2">
      <c r="A7" s="71">
        <v>1120</v>
      </c>
      <c r="B7" s="71" t="s">
        <v>61</v>
      </c>
      <c r="C7" s="71" t="s">
        <v>341</v>
      </c>
      <c r="D7" s="71" t="s">
        <v>350</v>
      </c>
      <c r="E7" s="71"/>
      <c r="F7" s="71"/>
      <c r="G7" s="71"/>
      <c r="H7" s="71"/>
      <c r="I7" s="71"/>
      <c r="J7" s="71"/>
    </row>
    <row r="8" spans="1:10" x14ac:dyDescent="0.2">
      <c r="A8" s="71">
        <v>1150</v>
      </c>
      <c r="B8" s="71" t="s">
        <v>62</v>
      </c>
      <c r="C8" s="71" t="s">
        <v>341</v>
      </c>
      <c r="D8" s="71" t="s">
        <v>350</v>
      </c>
      <c r="E8" s="71"/>
      <c r="F8" s="71"/>
      <c r="G8" s="71"/>
      <c r="H8" s="71"/>
      <c r="I8" s="71"/>
      <c r="J8" s="71"/>
    </row>
    <row r="9" spans="1:10" x14ac:dyDescent="0.2">
      <c r="A9" s="71">
        <v>1199</v>
      </c>
      <c r="B9" s="71" t="s">
        <v>144</v>
      </c>
      <c r="C9" s="71" t="s">
        <v>341</v>
      </c>
      <c r="D9" s="71" t="s">
        <v>350</v>
      </c>
      <c r="E9" s="71"/>
      <c r="F9" s="71"/>
      <c r="G9" s="71"/>
      <c r="H9" s="71"/>
      <c r="I9" s="71"/>
      <c r="J9" s="71"/>
    </row>
    <row r="10" spans="1:10" x14ac:dyDescent="0.2">
      <c r="A10" s="71">
        <v>1200</v>
      </c>
      <c r="B10" s="71" t="s">
        <v>50</v>
      </c>
      <c r="C10" s="71" t="s">
        <v>341</v>
      </c>
      <c r="D10" s="71" t="s">
        <v>350</v>
      </c>
      <c r="E10" s="71"/>
      <c r="F10" s="71"/>
      <c r="G10" s="71"/>
      <c r="H10" s="71"/>
      <c r="I10" s="71"/>
      <c r="J10" s="71"/>
    </row>
    <row r="11" spans="1:10" x14ac:dyDescent="0.2">
      <c r="A11" s="71">
        <v>1500</v>
      </c>
      <c r="B11" s="71" t="s">
        <v>64</v>
      </c>
      <c r="C11" s="71" t="s">
        <v>341</v>
      </c>
      <c r="D11" s="71" t="s">
        <v>351</v>
      </c>
      <c r="E11" s="71"/>
      <c r="F11" s="71"/>
      <c r="G11" s="71"/>
      <c r="H11" s="71"/>
      <c r="I11" s="71"/>
      <c r="J11" s="71"/>
    </row>
    <row r="12" spans="1:10" x14ac:dyDescent="0.2">
      <c r="A12" s="71">
        <v>1510</v>
      </c>
      <c r="B12" s="71" t="s">
        <v>65</v>
      </c>
      <c r="C12" s="71" t="s">
        <v>341</v>
      </c>
      <c r="D12" s="71" t="s">
        <v>351</v>
      </c>
      <c r="E12" s="71"/>
      <c r="F12" s="71"/>
      <c r="G12" s="71"/>
      <c r="H12" s="71"/>
      <c r="I12" s="71"/>
      <c r="J12" s="71"/>
    </row>
    <row r="13" spans="1:10" x14ac:dyDescent="0.2">
      <c r="A13" s="71">
        <v>1520</v>
      </c>
      <c r="B13" s="71" t="s">
        <v>66</v>
      </c>
      <c r="C13" s="71" t="s">
        <v>341</v>
      </c>
      <c r="D13" s="71" t="s">
        <v>351</v>
      </c>
      <c r="F13" s="5"/>
    </row>
    <row r="14" spans="1:10" x14ac:dyDescent="0.2">
      <c r="A14" s="71">
        <v>1530</v>
      </c>
      <c r="B14" s="71" t="s">
        <v>67</v>
      </c>
      <c r="C14" s="71" t="s">
        <v>341</v>
      </c>
      <c r="D14" s="71" t="s">
        <v>351</v>
      </c>
    </row>
    <row r="15" spans="1:10" x14ac:dyDescent="0.2">
      <c r="A15" s="71">
        <v>1540</v>
      </c>
      <c r="B15" s="71" t="s">
        <v>5</v>
      </c>
      <c r="C15" s="71" t="s">
        <v>341</v>
      </c>
      <c r="D15" s="71" t="s">
        <v>351</v>
      </c>
      <c r="F15" s="5"/>
    </row>
    <row r="16" spans="1:10" x14ac:dyDescent="0.2">
      <c r="A16" s="71">
        <v>1570</v>
      </c>
      <c r="B16" s="71" t="s">
        <v>47</v>
      </c>
      <c r="C16" s="71" t="s">
        <v>341</v>
      </c>
      <c r="D16" s="71" t="s">
        <v>351</v>
      </c>
    </row>
    <row r="17" spans="1:6" x14ac:dyDescent="0.2">
      <c r="A17" s="71">
        <v>1580</v>
      </c>
      <c r="B17" s="71" t="s">
        <v>172</v>
      </c>
      <c r="C17" s="71" t="s">
        <v>341</v>
      </c>
      <c r="D17" s="71" t="s">
        <v>351</v>
      </c>
    </row>
    <row r="18" spans="1:6" x14ac:dyDescent="0.2">
      <c r="A18" s="71">
        <v>1590</v>
      </c>
      <c r="B18" s="71" t="s">
        <v>68</v>
      </c>
      <c r="C18" s="71" t="s">
        <v>341</v>
      </c>
      <c r="D18" s="71" t="s">
        <v>351</v>
      </c>
    </row>
    <row r="19" spans="1:6" x14ac:dyDescent="0.2">
      <c r="A19" s="71">
        <v>1600</v>
      </c>
      <c r="B19" s="71" t="s">
        <v>69</v>
      </c>
      <c r="C19" s="71" t="s">
        <v>341</v>
      </c>
      <c r="D19" s="71" t="s">
        <v>6</v>
      </c>
    </row>
    <row r="20" spans="1:6" x14ac:dyDescent="0.2">
      <c r="A20" s="71">
        <v>1700</v>
      </c>
      <c r="B20" s="71" t="s">
        <v>70</v>
      </c>
      <c r="C20" s="71" t="s">
        <v>341</v>
      </c>
      <c r="D20" s="71" t="s">
        <v>3</v>
      </c>
      <c r="F20" s="5"/>
    </row>
    <row r="21" spans="1:6" x14ac:dyDescent="0.2">
      <c r="A21" s="71">
        <v>1720</v>
      </c>
      <c r="B21" s="71" t="s">
        <v>71</v>
      </c>
      <c r="C21" s="71" t="s">
        <v>341</v>
      </c>
      <c r="D21" s="71" t="s">
        <v>3</v>
      </c>
      <c r="F21" s="5"/>
    </row>
    <row r="22" spans="1:6" x14ac:dyDescent="0.2">
      <c r="A22" s="71">
        <v>1730</v>
      </c>
      <c r="B22" s="71" t="s">
        <v>72</v>
      </c>
      <c r="C22" s="71" t="s">
        <v>341</v>
      </c>
      <c r="D22" s="71" t="s">
        <v>3</v>
      </c>
      <c r="F22" s="5"/>
    </row>
    <row r="23" spans="1:6" x14ac:dyDescent="0.2">
      <c r="A23" s="71">
        <v>2000</v>
      </c>
      <c r="B23" s="71" t="s">
        <v>73</v>
      </c>
      <c r="C23" s="71" t="s">
        <v>343</v>
      </c>
      <c r="D23" s="71" t="s">
        <v>352</v>
      </c>
    </row>
    <row r="24" spans="1:6" x14ac:dyDescent="0.2">
      <c r="A24" s="71">
        <v>2010</v>
      </c>
      <c r="B24" s="71" t="s">
        <v>178</v>
      </c>
      <c r="C24" s="71" t="s">
        <v>343</v>
      </c>
      <c r="D24" s="71" t="s">
        <v>352</v>
      </c>
    </row>
    <row r="25" spans="1:6" x14ac:dyDescent="0.2">
      <c r="A25" s="71">
        <v>2050</v>
      </c>
      <c r="B25" s="71" t="s">
        <v>74</v>
      </c>
      <c r="C25" s="71" t="s">
        <v>343</v>
      </c>
      <c r="D25" s="71" t="s">
        <v>352</v>
      </c>
    </row>
    <row r="26" spans="1:6" x14ac:dyDescent="0.2">
      <c r="A26" s="71">
        <v>2100</v>
      </c>
      <c r="B26" s="71" t="s">
        <v>75</v>
      </c>
      <c r="C26" s="71" t="s">
        <v>343</v>
      </c>
      <c r="D26" s="71" t="s">
        <v>352</v>
      </c>
    </row>
    <row r="27" spans="1:6" x14ac:dyDescent="0.2">
      <c r="A27" s="71">
        <v>2150</v>
      </c>
      <c r="B27" s="71" t="s">
        <v>174</v>
      </c>
      <c r="C27" s="71" t="s">
        <v>343</v>
      </c>
      <c r="D27" s="71" t="s">
        <v>352</v>
      </c>
    </row>
    <row r="28" spans="1:6" x14ac:dyDescent="0.2">
      <c r="A28" s="71">
        <v>2200</v>
      </c>
      <c r="B28" s="71" t="s">
        <v>76</v>
      </c>
      <c r="C28" s="71" t="s">
        <v>343</v>
      </c>
      <c r="D28" s="71" t="s">
        <v>352</v>
      </c>
    </row>
    <row r="29" spans="1:6" x14ac:dyDescent="0.2">
      <c r="A29" s="71">
        <v>2210</v>
      </c>
      <c r="B29" s="71" t="s">
        <v>77</v>
      </c>
      <c r="C29" s="71" t="s">
        <v>343</v>
      </c>
      <c r="D29" s="71" t="s">
        <v>352</v>
      </c>
    </row>
    <row r="30" spans="1:6" x14ac:dyDescent="0.2">
      <c r="A30" s="71">
        <v>2220</v>
      </c>
      <c r="B30" s="71" t="s">
        <v>78</v>
      </c>
      <c r="C30" s="71" t="s">
        <v>343</v>
      </c>
      <c r="D30" s="71" t="s">
        <v>352</v>
      </c>
    </row>
    <row r="31" spans="1:6" x14ac:dyDescent="0.2">
      <c r="A31" s="71">
        <v>2300</v>
      </c>
      <c r="B31" s="71" t="s">
        <v>79</v>
      </c>
      <c r="C31" s="71" t="s">
        <v>343</v>
      </c>
      <c r="D31" s="71" t="s">
        <v>352</v>
      </c>
    </row>
    <row r="32" spans="1:6" x14ac:dyDescent="0.2">
      <c r="A32" s="71">
        <v>2310</v>
      </c>
      <c r="B32" s="71" t="s">
        <v>87</v>
      </c>
      <c r="C32" s="71" t="s">
        <v>343</v>
      </c>
      <c r="D32" s="71" t="s">
        <v>352</v>
      </c>
    </row>
    <row r="33" spans="1:6" x14ac:dyDescent="0.2">
      <c r="A33" s="71">
        <v>2320</v>
      </c>
      <c r="B33" s="71" t="s">
        <v>88</v>
      </c>
      <c r="C33" s="71" t="s">
        <v>343</v>
      </c>
      <c r="D33" s="71" t="s">
        <v>352</v>
      </c>
    </row>
    <row r="34" spans="1:6" x14ac:dyDescent="0.2">
      <c r="A34" s="71">
        <v>2330</v>
      </c>
      <c r="B34" s="71" t="s">
        <v>89</v>
      </c>
      <c r="C34" s="71" t="s">
        <v>343</v>
      </c>
      <c r="D34" s="71" t="s">
        <v>352</v>
      </c>
    </row>
    <row r="35" spans="1:6" x14ac:dyDescent="0.2">
      <c r="A35" s="71">
        <v>2340</v>
      </c>
      <c r="B35" s="71" t="s">
        <v>90</v>
      </c>
      <c r="C35" s="71" t="s">
        <v>343</v>
      </c>
      <c r="D35" s="71" t="s">
        <v>352</v>
      </c>
    </row>
    <row r="36" spans="1:6" x14ac:dyDescent="0.2">
      <c r="A36" s="71">
        <v>2350</v>
      </c>
      <c r="B36" s="71" t="s">
        <v>91</v>
      </c>
      <c r="C36" s="71" t="s">
        <v>343</v>
      </c>
      <c r="D36" s="71" t="s">
        <v>352</v>
      </c>
    </row>
    <row r="37" spans="1:6" x14ac:dyDescent="0.2">
      <c r="A37" s="71">
        <v>2400</v>
      </c>
      <c r="B37" s="71" t="s">
        <v>80</v>
      </c>
      <c r="C37" s="71" t="s">
        <v>343</v>
      </c>
      <c r="D37" s="71" t="s">
        <v>352</v>
      </c>
    </row>
    <row r="38" spans="1:6" x14ac:dyDescent="0.2">
      <c r="A38" s="71">
        <v>2410</v>
      </c>
      <c r="B38" s="71" t="s">
        <v>81</v>
      </c>
      <c r="C38" s="71" t="s">
        <v>343</v>
      </c>
      <c r="D38" s="71" t="s">
        <v>352</v>
      </c>
    </row>
    <row r="39" spans="1:6" x14ac:dyDescent="0.2">
      <c r="A39" s="71">
        <v>2420</v>
      </c>
      <c r="B39" s="71" t="s">
        <v>82</v>
      </c>
      <c r="C39" s="71" t="s">
        <v>343</v>
      </c>
      <c r="D39" s="71" t="s">
        <v>352</v>
      </c>
    </row>
    <row r="40" spans="1:6" x14ac:dyDescent="0.2">
      <c r="A40" s="71">
        <v>2500</v>
      </c>
      <c r="B40" s="71" t="s">
        <v>83</v>
      </c>
      <c r="C40" s="71" t="s">
        <v>343</v>
      </c>
      <c r="D40" s="71" t="s">
        <v>352</v>
      </c>
    </row>
    <row r="41" spans="1:6" x14ac:dyDescent="0.2">
      <c r="A41" s="71">
        <v>2600</v>
      </c>
      <c r="B41" s="71" t="s">
        <v>84</v>
      </c>
      <c r="C41" s="71" t="s">
        <v>343</v>
      </c>
      <c r="D41" s="71" t="s">
        <v>352</v>
      </c>
    </row>
    <row r="42" spans="1:6" x14ac:dyDescent="0.2">
      <c r="A42" s="71">
        <v>2610</v>
      </c>
      <c r="B42" s="71" t="s">
        <v>85</v>
      </c>
      <c r="C42" s="71" t="s">
        <v>343</v>
      </c>
      <c r="D42" s="71" t="s">
        <v>352</v>
      </c>
    </row>
    <row r="43" spans="1:6" x14ac:dyDescent="0.2">
      <c r="A43" s="71">
        <v>2620</v>
      </c>
      <c r="B43" s="71" t="s">
        <v>86</v>
      </c>
      <c r="C43" s="71" t="s">
        <v>343</v>
      </c>
      <c r="D43" s="71" t="s">
        <v>352</v>
      </c>
    </row>
    <row r="44" spans="1:6" x14ac:dyDescent="0.2">
      <c r="A44" s="71">
        <v>2800</v>
      </c>
      <c r="B44" s="71" t="s">
        <v>145</v>
      </c>
      <c r="C44" s="71" t="s">
        <v>343</v>
      </c>
      <c r="D44" s="71" t="s">
        <v>353</v>
      </c>
      <c r="F44" s="5"/>
    </row>
    <row r="45" spans="1:6" x14ac:dyDescent="0.2">
      <c r="A45" s="71">
        <v>2900</v>
      </c>
      <c r="B45" s="71" t="s">
        <v>146</v>
      </c>
      <c r="C45" s="71" t="s">
        <v>343</v>
      </c>
      <c r="D45" s="71" t="s">
        <v>353</v>
      </c>
    </row>
    <row r="46" spans="1:6" x14ac:dyDescent="0.2">
      <c r="A46" s="71">
        <v>2950</v>
      </c>
      <c r="B46" s="71" t="s">
        <v>147</v>
      </c>
      <c r="C46" s="71" t="s">
        <v>343</v>
      </c>
      <c r="D46" s="71" t="s">
        <v>353</v>
      </c>
    </row>
    <row r="47" spans="1:6" x14ac:dyDescent="0.2">
      <c r="A47" s="71">
        <v>3000</v>
      </c>
      <c r="B47" s="71" t="s">
        <v>92</v>
      </c>
      <c r="C47" s="71" t="s">
        <v>344</v>
      </c>
      <c r="D47" s="71" t="s">
        <v>9</v>
      </c>
      <c r="F47" s="5"/>
    </row>
    <row r="48" spans="1:6" x14ac:dyDescent="0.2">
      <c r="A48" s="71">
        <v>3010</v>
      </c>
      <c r="B48" s="71" t="s">
        <v>93</v>
      </c>
      <c r="C48" s="71" t="s">
        <v>344</v>
      </c>
      <c r="D48" s="71" t="s">
        <v>16</v>
      </c>
      <c r="F48" s="5"/>
    </row>
    <row r="49" spans="1:6" x14ac:dyDescent="0.2">
      <c r="A49" s="71">
        <v>3020</v>
      </c>
      <c r="B49" s="71" t="s">
        <v>94</v>
      </c>
      <c r="C49" s="71" t="s">
        <v>344</v>
      </c>
      <c r="D49" s="71" t="s">
        <v>16</v>
      </c>
      <c r="F49" s="5"/>
    </row>
    <row r="50" spans="1:6" x14ac:dyDescent="0.2">
      <c r="A50" s="71">
        <v>3050</v>
      </c>
      <c r="B50" s="71" t="s">
        <v>51</v>
      </c>
      <c r="C50" s="71" t="s">
        <v>344</v>
      </c>
      <c r="D50" s="71" t="s">
        <v>16</v>
      </c>
      <c r="F50" s="5"/>
    </row>
    <row r="51" spans="1:6" x14ac:dyDescent="0.2">
      <c r="A51" s="71">
        <v>3101</v>
      </c>
      <c r="B51" s="71" t="s">
        <v>52</v>
      </c>
      <c r="C51" s="71" t="s">
        <v>344</v>
      </c>
      <c r="D51" s="71" t="s">
        <v>19</v>
      </c>
      <c r="F51" s="5"/>
    </row>
    <row r="52" spans="1:6" x14ac:dyDescent="0.2">
      <c r="A52" s="71">
        <v>3102</v>
      </c>
      <c r="B52" s="71" t="s">
        <v>53</v>
      </c>
      <c r="C52" s="71" t="s">
        <v>344</v>
      </c>
      <c r="D52" s="71" t="s">
        <v>19</v>
      </c>
      <c r="F52" s="5"/>
    </row>
    <row r="53" spans="1:6" x14ac:dyDescent="0.2">
      <c r="A53" s="71">
        <v>3151</v>
      </c>
      <c r="B53" s="71" t="s">
        <v>54</v>
      </c>
      <c r="C53" s="71" t="s">
        <v>344</v>
      </c>
      <c r="D53" s="71" t="s">
        <v>19</v>
      </c>
      <c r="F53" s="5"/>
    </row>
    <row r="54" spans="1:6" x14ac:dyDescent="0.2">
      <c r="A54" s="71">
        <v>3152</v>
      </c>
      <c r="B54" s="71" t="s">
        <v>55</v>
      </c>
      <c r="C54" s="71" t="s">
        <v>344</v>
      </c>
      <c r="D54" s="71" t="s">
        <v>19</v>
      </c>
      <c r="F54" s="5"/>
    </row>
    <row r="55" spans="1:6" x14ac:dyDescent="0.2">
      <c r="A55" s="71">
        <v>3200</v>
      </c>
      <c r="B55" s="71" t="s">
        <v>95</v>
      </c>
      <c r="C55" s="71" t="s">
        <v>344</v>
      </c>
      <c r="D55" s="71" t="s">
        <v>17</v>
      </c>
      <c r="F55" s="5"/>
    </row>
    <row r="56" spans="1:6" x14ac:dyDescent="0.2">
      <c r="A56" s="71">
        <v>3250</v>
      </c>
      <c r="B56" s="71" t="s">
        <v>96</v>
      </c>
      <c r="C56" s="71" t="s">
        <v>344</v>
      </c>
      <c r="D56" s="71" t="s">
        <v>17</v>
      </c>
      <c r="F56" s="5"/>
    </row>
    <row r="57" spans="1:6" x14ac:dyDescent="0.2">
      <c r="A57" s="71">
        <v>3300</v>
      </c>
      <c r="B57" s="71" t="s">
        <v>189</v>
      </c>
      <c r="C57" s="71" t="s">
        <v>344</v>
      </c>
      <c r="D57" s="71" t="s">
        <v>188</v>
      </c>
      <c r="F57" s="5"/>
    </row>
    <row r="58" spans="1:6" x14ac:dyDescent="0.2">
      <c r="A58" s="71">
        <v>3250</v>
      </c>
      <c r="B58" s="71" t="s">
        <v>190</v>
      </c>
      <c r="C58" s="71" t="s">
        <v>344</v>
      </c>
      <c r="D58" s="71" t="s">
        <v>188</v>
      </c>
      <c r="F58" s="5"/>
    </row>
    <row r="59" spans="1:6" x14ac:dyDescent="0.2">
      <c r="A59" s="71">
        <v>3300</v>
      </c>
      <c r="B59" s="71" t="s">
        <v>180</v>
      </c>
      <c r="C59" s="71" t="s">
        <v>344</v>
      </c>
      <c r="D59" s="71" t="s">
        <v>18</v>
      </c>
      <c r="F59" s="5"/>
    </row>
    <row r="60" spans="1:6" x14ac:dyDescent="0.2">
      <c r="A60" s="71">
        <v>4000</v>
      </c>
      <c r="B60" s="71" t="s">
        <v>154</v>
      </c>
      <c r="C60" s="71" t="s">
        <v>346</v>
      </c>
      <c r="D60" s="71" t="s">
        <v>349</v>
      </c>
      <c r="F60" s="11"/>
    </row>
    <row r="61" spans="1:6" x14ac:dyDescent="0.2">
      <c r="A61" s="71">
        <v>4400</v>
      </c>
      <c r="B61" s="71" t="s">
        <v>155</v>
      </c>
      <c r="C61" s="71" t="s">
        <v>346</v>
      </c>
      <c r="D61" s="71" t="s">
        <v>349</v>
      </c>
      <c r="F61" s="11"/>
    </row>
    <row r="62" spans="1:6" x14ac:dyDescent="0.2">
      <c r="A62" s="71">
        <v>4500</v>
      </c>
      <c r="B62" s="71" t="s">
        <v>97</v>
      </c>
      <c r="C62" s="71" t="s">
        <v>346</v>
      </c>
      <c r="D62" s="71" t="s">
        <v>349</v>
      </c>
      <c r="F62" s="5"/>
    </row>
    <row r="63" spans="1:6" x14ac:dyDescent="0.2">
      <c r="A63" s="71">
        <v>4600</v>
      </c>
      <c r="B63" s="71" t="s">
        <v>156</v>
      </c>
      <c r="C63" s="71" t="s">
        <v>346</v>
      </c>
      <c r="D63" s="71" t="s">
        <v>349</v>
      </c>
      <c r="F63" s="11"/>
    </row>
    <row r="64" spans="1:6" x14ac:dyDescent="0.2">
      <c r="A64" s="71">
        <v>4650</v>
      </c>
      <c r="B64" s="71" t="s">
        <v>101</v>
      </c>
      <c r="C64" s="71" t="s">
        <v>346</v>
      </c>
      <c r="D64" s="71" t="s">
        <v>349</v>
      </c>
      <c r="F64" s="5"/>
    </row>
    <row r="65" spans="1:6" x14ac:dyDescent="0.2">
      <c r="A65" s="71">
        <v>4700</v>
      </c>
      <c r="B65" s="71" t="s">
        <v>98</v>
      </c>
      <c r="C65" s="71" t="s">
        <v>346</v>
      </c>
      <c r="D65" s="71" t="s">
        <v>349</v>
      </c>
      <c r="F65" s="9"/>
    </row>
    <row r="66" spans="1:6" x14ac:dyDescent="0.2">
      <c r="A66" s="71">
        <v>4750</v>
      </c>
      <c r="B66" s="71" t="s">
        <v>99</v>
      </c>
      <c r="C66" s="71" t="s">
        <v>346</v>
      </c>
      <c r="D66" s="71" t="s">
        <v>349</v>
      </c>
      <c r="F66" s="9"/>
    </row>
    <row r="67" spans="1:6" x14ac:dyDescent="0.2">
      <c r="A67" s="71">
        <v>4800</v>
      </c>
      <c r="B67" s="71" t="s">
        <v>100</v>
      </c>
      <c r="C67" s="71" t="s">
        <v>346</v>
      </c>
      <c r="D67" s="71" t="s">
        <v>349</v>
      </c>
      <c r="F67" s="9"/>
    </row>
    <row r="68" spans="1:6" x14ac:dyDescent="0.2">
      <c r="A68" s="71">
        <v>5000</v>
      </c>
      <c r="B68" s="71" t="s">
        <v>102</v>
      </c>
      <c r="C68" s="71" t="s">
        <v>347</v>
      </c>
      <c r="D68" s="71" t="s">
        <v>348</v>
      </c>
      <c r="F68" s="9"/>
    </row>
    <row r="69" spans="1:6" x14ac:dyDescent="0.2">
      <c r="A69" s="71">
        <v>5010</v>
      </c>
      <c r="B69" s="71" t="s">
        <v>56</v>
      </c>
      <c r="C69" s="71" t="s">
        <v>347</v>
      </c>
      <c r="D69" s="71" t="s">
        <v>348</v>
      </c>
      <c r="F69" s="9"/>
    </row>
    <row r="70" spans="1:6" x14ac:dyDescent="0.2">
      <c r="A70" s="71">
        <v>5020</v>
      </c>
      <c r="B70" s="71" t="s">
        <v>103</v>
      </c>
      <c r="C70" s="71" t="s">
        <v>347</v>
      </c>
      <c r="D70" s="71" t="s">
        <v>348</v>
      </c>
      <c r="F70" s="9"/>
    </row>
    <row r="71" spans="1:6" x14ac:dyDescent="0.2">
      <c r="A71" s="71">
        <v>5030</v>
      </c>
      <c r="B71" s="71" t="s">
        <v>163</v>
      </c>
      <c r="C71" s="71" t="s">
        <v>347</v>
      </c>
      <c r="D71" s="71" t="s">
        <v>348</v>
      </c>
      <c r="F71" s="9"/>
    </row>
    <row r="72" spans="1:6" x14ac:dyDescent="0.2">
      <c r="A72" s="71">
        <v>5400</v>
      </c>
      <c r="B72" s="71" t="s">
        <v>187</v>
      </c>
      <c r="C72" s="71" t="s">
        <v>347</v>
      </c>
      <c r="D72" s="71" t="s">
        <v>348</v>
      </c>
      <c r="F72" s="9"/>
    </row>
    <row r="73" spans="1:6" x14ac:dyDescent="0.2">
      <c r="A73" s="71">
        <v>5450</v>
      </c>
      <c r="B73" s="71" t="s">
        <v>148</v>
      </c>
      <c r="C73" s="71" t="s">
        <v>347</v>
      </c>
      <c r="D73" s="71" t="s">
        <v>348</v>
      </c>
      <c r="F73" s="9"/>
    </row>
    <row r="74" spans="1:6" x14ac:dyDescent="0.2">
      <c r="A74" s="71">
        <v>5460</v>
      </c>
      <c r="B74" s="71" t="s">
        <v>149</v>
      </c>
      <c r="C74" s="71" t="s">
        <v>347</v>
      </c>
      <c r="D74" s="71" t="s">
        <v>348</v>
      </c>
      <c r="F74" s="9"/>
    </row>
    <row r="75" spans="1:6" x14ac:dyDescent="0.2">
      <c r="A75" s="71">
        <v>5470</v>
      </c>
      <c r="B75" s="71" t="s">
        <v>150</v>
      </c>
      <c r="C75" s="71" t="s">
        <v>347</v>
      </c>
      <c r="D75" s="71" t="s">
        <v>348</v>
      </c>
      <c r="F75" s="9"/>
    </row>
    <row r="76" spans="1:6" x14ac:dyDescent="0.2">
      <c r="A76" s="71">
        <v>5480</v>
      </c>
      <c r="B76" s="71" t="s">
        <v>166</v>
      </c>
      <c r="C76" s="71" t="s">
        <v>347</v>
      </c>
      <c r="D76" s="71" t="s">
        <v>348</v>
      </c>
      <c r="F76" s="9"/>
    </row>
    <row r="77" spans="1:6" x14ac:dyDescent="0.2">
      <c r="A77" s="71">
        <v>5500</v>
      </c>
      <c r="B77" s="71" t="s">
        <v>22</v>
      </c>
      <c r="C77" s="71" t="s">
        <v>347</v>
      </c>
      <c r="D77" s="71" t="s">
        <v>348</v>
      </c>
      <c r="F77" s="9"/>
    </row>
    <row r="78" spans="1:6" x14ac:dyDescent="0.2">
      <c r="A78" s="71">
        <v>5600</v>
      </c>
      <c r="B78" s="71" t="s">
        <v>14</v>
      </c>
      <c r="C78" s="71" t="s">
        <v>347</v>
      </c>
      <c r="D78" s="71" t="s">
        <v>348</v>
      </c>
      <c r="F78" s="9"/>
    </row>
    <row r="79" spans="1:6" x14ac:dyDescent="0.2">
      <c r="A79" s="71">
        <v>5700</v>
      </c>
      <c r="B79" s="71" t="s">
        <v>160</v>
      </c>
      <c r="C79" s="71" t="s">
        <v>347</v>
      </c>
      <c r="D79" s="71" t="s">
        <v>348</v>
      </c>
      <c r="F79" s="9"/>
    </row>
    <row r="80" spans="1:6" x14ac:dyDescent="0.2">
      <c r="A80" s="71">
        <v>6200</v>
      </c>
      <c r="B80" s="71" t="s">
        <v>23</v>
      </c>
      <c r="C80" s="71" t="s">
        <v>347</v>
      </c>
      <c r="D80" s="71" t="s">
        <v>11</v>
      </c>
      <c r="F80" s="9"/>
    </row>
    <row r="81" spans="1:6" x14ac:dyDescent="0.2">
      <c r="A81" s="71">
        <v>6220</v>
      </c>
      <c r="B81" s="71" t="s">
        <v>141</v>
      </c>
      <c r="C81" s="71" t="s">
        <v>347</v>
      </c>
      <c r="D81" s="71" t="s">
        <v>11</v>
      </c>
      <c r="F81" s="9"/>
    </row>
    <row r="82" spans="1:6" x14ac:dyDescent="0.2">
      <c r="A82" s="71">
        <v>6240</v>
      </c>
      <c r="B82" s="71" t="s">
        <v>108</v>
      </c>
      <c r="C82" s="71" t="s">
        <v>347</v>
      </c>
      <c r="D82" s="71" t="s">
        <v>11</v>
      </c>
      <c r="F82" s="9"/>
    </row>
    <row r="83" spans="1:6" x14ac:dyDescent="0.2">
      <c r="A83" s="71">
        <v>6260</v>
      </c>
      <c r="B83" s="71" t="s">
        <v>109</v>
      </c>
      <c r="C83" s="71" t="s">
        <v>347</v>
      </c>
      <c r="D83" s="71" t="s">
        <v>11</v>
      </c>
    </row>
    <row r="84" spans="1:6" x14ac:dyDescent="0.2">
      <c r="A84" s="71">
        <v>6280</v>
      </c>
      <c r="B84" s="71" t="s">
        <v>110</v>
      </c>
      <c r="C84" s="71" t="s">
        <v>347</v>
      </c>
      <c r="D84" s="71" t="s">
        <v>11</v>
      </c>
    </row>
    <row r="85" spans="1:6" x14ac:dyDescent="0.2">
      <c r="A85" s="71">
        <v>6300</v>
      </c>
      <c r="B85" s="71" t="s">
        <v>170</v>
      </c>
      <c r="C85" s="71" t="s">
        <v>347</v>
      </c>
      <c r="D85" s="71" t="s">
        <v>11</v>
      </c>
    </row>
    <row r="86" spans="1:6" x14ac:dyDescent="0.2">
      <c r="A86" s="71">
        <v>6320</v>
      </c>
      <c r="B86" s="71" t="s">
        <v>111</v>
      </c>
      <c r="C86" s="71" t="s">
        <v>347</v>
      </c>
      <c r="D86" s="71" t="s">
        <v>11</v>
      </c>
    </row>
    <row r="87" spans="1:6" x14ac:dyDescent="0.2">
      <c r="A87" s="71">
        <v>6340</v>
      </c>
      <c r="B87" s="71" t="s">
        <v>112</v>
      </c>
      <c r="C87" s="71" t="s">
        <v>347</v>
      </c>
      <c r="D87" s="71" t="s">
        <v>11</v>
      </c>
    </row>
    <row r="88" spans="1:6" x14ac:dyDescent="0.2">
      <c r="A88" s="71">
        <v>6360</v>
      </c>
      <c r="B88" s="71" t="s">
        <v>164</v>
      </c>
      <c r="C88" s="71" t="s">
        <v>347</v>
      </c>
      <c r="D88" s="71" t="s">
        <v>11</v>
      </c>
    </row>
    <row r="89" spans="1:6" x14ac:dyDescent="0.2">
      <c r="A89" s="71">
        <v>6380</v>
      </c>
      <c r="B89" s="71" t="s">
        <v>142</v>
      </c>
      <c r="C89" s="71" t="s">
        <v>347</v>
      </c>
      <c r="D89" s="71" t="s">
        <v>11</v>
      </c>
    </row>
    <row r="90" spans="1:6" x14ac:dyDescent="0.2">
      <c r="A90" s="71">
        <v>6400</v>
      </c>
      <c r="B90" s="71" t="s">
        <v>113</v>
      </c>
      <c r="C90" s="71" t="s">
        <v>347</v>
      </c>
      <c r="D90" s="71" t="s">
        <v>11</v>
      </c>
    </row>
    <row r="91" spans="1:6" x14ac:dyDescent="0.2">
      <c r="A91" s="71">
        <v>6420</v>
      </c>
      <c r="B91" s="71" t="s">
        <v>114</v>
      </c>
      <c r="C91" s="71" t="s">
        <v>347</v>
      </c>
      <c r="D91" s="71" t="s">
        <v>11</v>
      </c>
    </row>
    <row r="92" spans="1:6" x14ac:dyDescent="0.2">
      <c r="A92" s="71">
        <v>6440</v>
      </c>
      <c r="B92" s="71" t="s">
        <v>175</v>
      </c>
      <c r="C92" s="71" t="s">
        <v>347</v>
      </c>
      <c r="D92" s="71" t="s">
        <v>11</v>
      </c>
    </row>
    <row r="93" spans="1:6" x14ac:dyDescent="0.2">
      <c r="A93" s="71">
        <v>6450</v>
      </c>
      <c r="B93" s="71" t="s">
        <v>176</v>
      </c>
      <c r="C93" s="71" t="s">
        <v>347</v>
      </c>
      <c r="D93" s="71" t="s">
        <v>11</v>
      </c>
    </row>
    <row r="94" spans="1:6" x14ac:dyDescent="0.2">
      <c r="A94" s="71">
        <v>6460</v>
      </c>
      <c r="B94" s="71" t="s">
        <v>177</v>
      </c>
      <c r="C94" s="71" t="s">
        <v>347</v>
      </c>
      <c r="D94" s="71" t="s">
        <v>11</v>
      </c>
    </row>
    <row r="95" spans="1:6" x14ac:dyDescent="0.2">
      <c r="A95" s="71">
        <v>6470</v>
      </c>
      <c r="B95" s="71" t="s">
        <v>139</v>
      </c>
      <c r="C95" s="71" t="s">
        <v>347</v>
      </c>
      <c r="D95" s="71" t="s">
        <v>11</v>
      </c>
    </row>
    <row r="96" spans="1:6" x14ac:dyDescent="0.2">
      <c r="A96" s="71">
        <v>6480</v>
      </c>
      <c r="B96" s="71" t="s">
        <v>140</v>
      </c>
      <c r="C96" s="71" t="s">
        <v>347</v>
      </c>
      <c r="D96" s="71" t="s">
        <v>11</v>
      </c>
    </row>
    <row r="97" spans="1:4" x14ac:dyDescent="0.2">
      <c r="A97" s="71">
        <v>6500</v>
      </c>
      <c r="B97" s="71" t="s">
        <v>168</v>
      </c>
      <c r="C97" s="71" t="s">
        <v>347</v>
      </c>
      <c r="D97" s="71" t="s">
        <v>11</v>
      </c>
    </row>
    <row r="98" spans="1:4" x14ac:dyDescent="0.2">
      <c r="A98" s="71">
        <v>6520</v>
      </c>
      <c r="B98" s="71" t="s">
        <v>115</v>
      </c>
      <c r="C98" s="71" t="s">
        <v>347</v>
      </c>
      <c r="D98" s="71" t="s">
        <v>11</v>
      </c>
    </row>
    <row r="99" spans="1:4" x14ac:dyDescent="0.2">
      <c r="A99" s="71">
        <v>6540</v>
      </c>
      <c r="B99" s="71" t="s">
        <v>116</v>
      </c>
      <c r="C99" s="71" t="s">
        <v>347</v>
      </c>
      <c r="D99" s="71" t="s">
        <v>11</v>
      </c>
    </row>
    <row r="100" spans="1:4" x14ac:dyDescent="0.2">
      <c r="A100" s="71">
        <v>6560</v>
      </c>
      <c r="B100" s="71" t="s">
        <v>143</v>
      </c>
      <c r="C100" s="71" t="s">
        <v>347</v>
      </c>
      <c r="D100" s="71" t="s">
        <v>11</v>
      </c>
    </row>
    <row r="101" spans="1:4" x14ac:dyDescent="0.2">
      <c r="A101" s="71">
        <v>6580</v>
      </c>
      <c r="B101" s="71" t="s">
        <v>15</v>
      </c>
      <c r="C101" s="71" t="s">
        <v>347</v>
      </c>
      <c r="D101" s="71" t="s">
        <v>11</v>
      </c>
    </row>
    <row r="102" spans="1:4" x14ac:dyDescent="0.2">
      <c r="A102" s="71">
        <v>6600</v>
      </c>
      <c r="B102" s="71" t="s">
        <v>117</v>
      </c>
      <c r="C102" s="71" t="s">
        <v>347</v>
      </c>
      <c r="D102" s="71" t="s">
        <v>11</v>
      </c>
    </row>
    <row r="103" spans="1:4" x14ac:dyDescent="0.2">
      <c r="A103" s="71">
        <v>6620</v>
      </c>
      <c r="B103" s="71" t="s">
        <v>119</v>
      </c>
      <c r="C103" s="71" t="s">
        <v>347</v>
      </c>
      <c r="D103" s="71" t="s">
        <v>11</v>
      </c>
    </row>
    <row r="104" spans="1:4" x14ac:dyDescent="0.2">
      <c r="A104" s="71">
        <v>6640</v>
      </c>
      <c r="B104" s="71" t="s">
        <v>120</v>
      </c>
      <c r="C104" s="71" t="s">
        <v>347</v>
      </c>
      <c r="D104" s="71" t="s">
        <v>11</v>
      </c>
    </row>
    <row r="105" spans="1:4" x14ac:dyDescent="0.2">
      <c r="A105" s="71">
        <v>6660</v>
      </c>
      <c r="B105" s="71" t="s">
        <v>121</v>
      </c>
      <c r="C105" s="71" t="s">
        <v>347</v>
      </c>
      <c r="D105" s="71" t="s">
        <v>11</v>
      </c>
    </row>
    <row r="106" spans="1:4" x14ac:dyDescent="0.2">
      <c r="A106" s="71">
        <v>6680</v>
      </c>
      <c r="B106" s="71" t="s">
        <v>138</v>
      </c>
      <c r="C106" s="71" t="s">
        <v>347</v>
      </c>
      <c r="D106" s="71" t="s">
        <v>11</v>
      </c>
    </row>
    <row r="107" spans="1:4" x14ac:dyDescent="0.2">
      <c r="A107" s="71">
        <v>6700</v>
      </c>
      <c r="B107" s="71" t="s">
        <v>48</v>
      </c>
      <c r="C107" s="71" t="s">
        <v>347</v>
      </c>
      <c r="D107" s="71" t="s">
        <v>11</v>
      </c>
    </row>
    <row r="108" spans="1:4" x14ac:dyDescent="0.2">
      <c r="A108" s="71">
        <v>6740</v>
      </c>
      <c r="B108" s="71" t="s">
        <v>182</v>
      </c>
      <c r="C108" s="71" t="s">
        <v>347</v>
      </c>
      <c r="D108" s="71" t="s">
        <v>11</v>
      </c>
    </row>
    <row r="109" spans="1:4" x14ac:dyDescent="0.2">
      <c r="A109" s="71">
        <v>6750</v>
      </c>
      <c r="B109" s="71" t="s">
        <v>183</v>
      </c>
      <c r="C109" s="71" t="s">
        <v>347</v>
      </c>
      <c r="D109" s="71" t="s">
        <v>11</v>
      </c>
    </row>
    <row r="110" spans="1:4" x14ac:dyDescent="0.2">
      <c r="A110" s="71">
        <v>6760</v>
      </c>
      <c r="B110" s="71" t="s">
        <v>184</v>
      </c>
      <c r="C110" s="71" t="s">
        <v>347</v>
      </c>
      <c r="D110" s="71" t="s">
        <v>11</v>
      </c>
    </row>
    <row r="111" spans="1:4" x14ac:dyDescent="0.2">
      <c r="A111" s="71">
        <v>6770</v>
      </c>
      <c r="B111" s="71" t="s">
        <v>185</v>
      </c>
      <c r="C111" s="71" t="s">
        <v>347</v>
      </c>
      <c r="D111" s="71" t="s">
        <v>11</v>
      </c>
    </row>
    <row r="112" spans="1:4" x14ac:dyDescent="0.2">
      <c r="A112" s="71">
        <v>6780</v>
      </c>
      <c r="B112" s="71" t="s">
        <v>186</v>
      </c>
      <c r="C112" s="71" t="s">
        <v>347</v>
      </c>
      <c r="D112" s="71" t="s">
        <v>11</v>
      </c>
    </row>
    <row r="113" spans="1:6" x14ac:dyDescent="0.2">
      <c r="A113" s="71">
        <v>6800</v>
      </c>
      <c r="B113" s="71" t="s">
        <v>136</v>
      </c>
      <c r="C113" s="71" t="s">
        <v>347</v>
      </c>
      <c r="D113" s="71" t="s">
        <v>11</v>
      </c>
    </row>
    <row r="114" spans="1:6" x14ac:dyDescent="0.2">
      <c r="A114" s="71">
        <v>6999</v>
      </c>
      <c r="B114" s="71" t="s">
        <v>125</v>
      </c>
      <c r="C114" s="71" t="s">
        <v>347</v>
      </c>
      <c r="D114" s="71" t="s">
        <v>11</v>
      </c>
    </row>
    <row r="115" spans="1:6" x14ac:dyDescent="0.2">
      <c r="A115" s="71">
        <v>8000</v>
      </c>
      <c r="B115" s="71" t="s">
        <v>126</v>
      </c>
      <c r="C115" s="71" t="s">
        <v>346</v>
      </c>
      <c r="D115" s="71" t="s">
        <v>10</v>
      </c>
      <c r="F115" s="5"/>
    </row>
    <row r="116" spans="1:6" x14ac:dyDescent="0.2">
      <c r="A116" s="71">
        <v>8100</v>
      </c>
      <c r="B116" s="71" t="s">
        <v>127</v>
      </c>
      <c r="C116" s="71" t="s">
        <v>346</v>
      </c>
      <c r="D116" s="71" t="s">
        <v>10</v>
      </c>
      <c r="F116" s="5"/>
    </row>
    <row r="117" spans="1:6" x14ac:dyDescent="0.2">
      <c r="A117" s="71">
        <v>8200</v>
      </c>
      <c r="B117" s="71" t="s">
        <v>153</v>
      </c>
      <c r="C117" s="71" t="s">
        <v>346</v>
      </c>
      <c r="D117" s="71" t="s">
        <v>10</v>
      </c>
      <c r="F117" s="5"/>
    </row>
    <row r="118" spans="1:6" x14ac:dyDescent="0.2">
      <c r="A118" s="71">
        <v>8300</v>
      </c>
      <c r="B118" s="71" t="s">
        <v>128</v>
      </c>
      <c r="C118" s="71" t="s">
        <v>346</v>
      </c>
      <c r="D118" s="71" t="s">
        <v>10</v>
      </c>
      <c r="F118" s="5"/>
    </row>
    <row r="119" spans="1:6" x14ac:dyDescent="0.2">
      <c r="A119" s="71">
        <v>8400</v>
      </c>
      <c r="B119" s="71" t="s">
        <v>129</v>
      </c>
      <c r="C119" s="71" t="s">
        <v>346</v>
      </c>
      <c r="D119" s="71" t="s">
        <v>10</v>
      </c>
      <c r="F119" s="5"/>
    </row>
    <row r="120" spans="1:6" x14ac:dyDescent="0.2">
      <c r="A120" s="71">
        <v>8500</v>
      </c>
      <c r="B120" s="71" t="s">
        <v>130</v>
      </c>
      <c r="C120" s="71" t="s">
        <v>346</v>
      </c>
      <c r="D120" s="71" t="s">
        <v>10</v>
      </c>
      <c r="F120" s="5"/>
    </row>
    <row r="121" spans="1:6" x14ac:dyDescent="0.2">
      <c r="A121" s="71">
        <v>8600</v>
      </c>
      <c r="B121" s="71" t="s">
        <v>131</v>
      </c>
      <c r="C121" s="71" t="s">
        <v>346</v>
      </c>
      <c r="D121" s="71" t="s">
        <v>10</v>
      </c>
      <c r="F121" s="5"/>
    </row>
    <row r="122" spans="1:6" x14ac:dyDescent="0.2">
      <c r="A122" s="71">
        <v>9000</v>
      </c>
      <c r="B122" s="71" t="s">
        <v>134</v>
      </c>
      <c r="C122" s="74" t="s">
        <v>347</v>
      </c>
      <c r="D122" s="71" t="s">
        <v>12</v>
      </c>
      <c r="F122" s="5"/>
    </row>
    <row r="123" spans="1:6" x14ac:dyDescent="0.2">
      <c r="A123" s="71">
        <v>9100</v>
      </c>
      <c r="B123" s="71" t="s">
        <v>132</v>
      </c>
      <c r="C123" s="74" t="s">
        <v>347</v>
      </c>
      <c r="D123" s="71" t="s">
        <v>12</v>
      </c>
      <c r="F123" s="5"/>
    </row>
    <row r="124" spans="1:6" x14ac:dyDescent="0.2">
      <c r="A124" s="71">
        <v>9200</v>
      </c>
      <c r="B124" s="71" t="s">
        <v>133</v>
      </c>
      <c r="C124" s="74" t="s">
        <v>347</v>
      </c>
      <c r="D124" s="71" t="s">
        <v>12</v>
      </c>
      <c r="F124" s="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workbookViewId="0"/>
  </sheetViews>
  <sheetFormatPr defaultRowHeight="12.75" x14ac:dyDescent="0.2"/>
  <cols>
    <col min="1" max="1" width="11.7109375" style="70" bestFit="1" customWidth="1"/>
    <col min="2" max="2" width="44.7109375" bestFit="1" customWidth="1"/>
    <col min="3" max="3" width="9.5703125" bestFit="1" customWidth="1"/>
    <col min="4" max="4" width="23.28515625" bestFit="1" customWidth="1"/>
  </cols>
  <sheetData>
    <row r="1" spans="1:4" x14ac:dyDescent="0.2">
      <c r="A1" s="72" t="s">
        <v>338</v>
      </c>
      <c r="B1" s="1" t="s">
        <v>339</v>
      </c>
      <c r="C1" s="1" t="s">
        <v>340</v>
      </c>
      <c r="D1" s="72" t="s">
        <v>345</v>
      </c>
    </row>
    <row r="2" spans="1:4" x14ac:dyDescent="0.2">
      <c r="A2" s="71">
        <v>1000</v>
      </c>
      <c r="B2" s="71" t="s">
        <v>171</v>
      </c>
      <c r="C2" s="71" t="s">
        <v>341</v>
      </c>
      <c r="D2" s="71" t="s">
        <v>342</v>
      </c>
    </row>
    <row r="3" spans="1:4" x14ac:dyDescent="0.2">
      <c r="A3" s="71">
        <v>1020</v>
      </c>
      <c r="B3" s="71" t="s">
        <v>1</v>
      </c>
      <c r="C3" s="71" t="s">
        <v>341</v>
      </c>
      <c r="D3" s="71" t="s">
        <v>342</v>
      </c>
    </row>
    <row r="4" spans="1:4" x14ac:dyDescent="0.2">
      <c r="A4" s="71">
        <v>1050</v>
      </c>
      <c r="B4" s="71" t="s">
        <v>59</v>
      </c>
      <c r="C4" s="71" t="s">
        <v>341</v>
      </c>
      <c r="D4" s="71" t="s">
        <v>342</v>
      </c>
    </row>
    <row r="5" spans="1:4" x14ac:dyDescent="0.2">
      <c r="A5" s="74" t="s">
        <v>356</v>
      </c>
      <c r="B5" s="74" t="s">
        <v>49</v>
      </c>
      <c r="C5" s="71" t="s">
        <v>341</v>
      </c>
      <c r="D5" s="71" t="s">
        <v>342</v>
      </c>
    </row>
    <row r="6" spans="1:4" x14ac:dyDescent="0.2">
      <c r="A6" s="71">
        <v>1100</v>
      </c>
      <c r="B6" s="74" t="s">
        <v>355</v>
      </c>
      <c r="C6" s="71" t="s">
        <v>341</v>
      </c>
      <c r="D6" s="71" t="s">
        <v>350</v>
      </c>
    </row>
    <row r="7" spans="1:4" x14ac:dyDescent="0.2">
      <c r="A7" s="71">
        <v>1110</v>
      </c>
      <c r="B7" s="71" t="s">
        <v>60</v>
      </c>
      <c r="C7" s="71" t="s">
        <v>341</v>
      </c>
      <c r="D7" s="71" t="s">
        <v>350</v>
      </c>
    </row>
    <row r="8" spans="1:4" x14ac:dyDescent="0.2">
      <c r="A8" s="71">
        <v>1120</v>
      </c>
      <c r="B8" s="71" t="s">
        <v>61</v>
      </c>
      <c r="C8" s="71" t="s">
        <v>341</v>
      </c>
      <c r="D8" s="71" t="s">
        <v>350</v>
      </c>
    </row>
    <row r="9" spans="1:4" x14ac:dyDescent="0.2">
      <c r="A9" s="71">
        <v>1150</v>
      </c>
      <c r="B9" s="71" t="s">
        <v>62</v>
      </c>
      <c r="C9" s="71" t="s">
        <v>341</v>
      </c>
      <c r="D9" s="71" t="s">
        <v>350</v>
      </c>
    </row>
    <row r="10" spans="1:4" x14ac:dyDescent="0.2">
      <c r="A10" s="71">
        <v>1199</v>
      </c>
      <c r="B10" s="74" t="s">
        <v>354</v>
      </c>
      <c r="C10" s="71" t="s">
        <v>341</v>
      </c>
      <c r="D10" s="71" t="s">
        <v>350</v>
      </c>
    </row>
    <row r="11" spans="1:4" x14ac:dyDescent="0.2">
      <c r="A11" s="71">
        <v>1200</v>
      </c>
      <c r="B11" s="71" t="s">
        <v>50</v>
      </c>
      <c r="C11" s="71" t="s">
        <v>341</v>
      </c>
      <c r="D11" s="71" t="s">
        <v>350</v>
      </c>
    </row>
    <row r="12" spans="1:4" x14ac:dyDescent="0.2">
      <c r="A12" s="71">
        <v>1320</v>
      </c>
      <c r="B12" s="119" t="s">
        <v>374</v>
      </c>
      <c r="C12" s="71" t="s">
        <v>341</v>
      </c>
      <c r="D12" s="71" t="s">
        <v>350</v>
      </c>
    </row>
    <row r="13" spans="1:4" x14ac:dyDescent="0.2">
      <c r="A13" s="71" t="s">
        <v>372</v>
      </c>
      <c r="B13" s="59" t="s">
        <v>373</v>
      </c>
      <c r="C13" s="71" t="s">
        <v>341</v>
      </c>
      <c r="D13" s="71" t="s">
        <v>350</v>
      </c>
    </row>
    <row r="14" spans="1:4" x14ac:dyDescent="0.2">
      <c r="A14" s="71">
        <v>1500</v>
      </c>
      <c r="B14" s="71" t="s">
        <v>64</v>
      </c>
      <c r="C14" s="71" t="s">
        <v>341</v>
      </c>
      <c r="D14" s="71" t="s">
        <v>351</v>
      </c>
    </row>
    <row r="15" spans="1:4" x14ac:dyDescent="0.2">
      <c r="A15" s="71">
        <v>1510</v>
      </c>
      <c r="B15" s="71" t="s">
        <v>65</v>
      </c>
      <c r="C15" s="71" t="s">
        <v>341</v>
      </c>
      <c r="D15" s="71" t="s">
        <v>351</v>
      </c>
    </row>
    <row r="16" spans="1:4" x14ac:dyDescent="0.2">
      <c r="A16" s="71">
        <v>1520</v>
      </c>
      <c r="B16" s="71" t="s">
        <v>66</v>
      </c>
      <c r="C16" s="71" t="s">
        <v>341</v>
      </c>
      <c r="D16" s="71" t="s">
        <v>351</v>
      </c>
    </row>
    <row r="17" spans="1:4" x14ac:dyDescent="0.2">
      <c r="A17" s="71">
        <v>1530</v>
      </c>
      <c r="B17" s="71" t="s">
        <v>67</v>
      </c>
      <c r="C17" s="71" t="s">
        <v>341</v>
      </c>
      <c r="D17" s="71" t="s">
        <v>351</v>
      </c>
    </row>
    <row r="18" spans="1:4" x14ac:dyDescent="0.2">
      <c r="A18" s="71">
        <v>1540</v>
      </c>
      <c r="B18" s="71" t="s">
        <v>5</v>
      </c>
      <c r="C18" s="71" t="s">
        <v>341</v>
      </c>
      <c r="D18" s="71" t="s">
        <v>351</v>
      </c>
    </row>
    <row r="19" spans="1:4" x14ac:dyDescent="0.2">
      <c r="A19" s="71">
        <v>1570</v>
      </c>
      <c r="B19" s="71" t="s">
        <v>47</v>
      </c>
      <c r="C19" s="71" t="s">
        <v>341</v>
      </c>
      <c r="D19" s="71" t="s">
        <v>351</v>
      </c>
    </row>
    <row r="20" spans="1:4" x14ac:dyDescent="0.2">
      <c r="A20" s="71">
        <v>1580</v>
      </c>
      <c r="B20" s="71" t="s">
        <v>172</v>
      </c>
      <c r="C20" s="71" t="s">
        <v>341</v>
      </c>
      <c r="D20" s="71" t="s">
        <v>351</v>
      </c>
    </row>
    <row r="21" spans="1:4" x14ac:dyDescent="0.2">
      <c r="A21" s="71">
        <v>1590</v>
      </c>
      <c r="B21" s="71" t="s">
        <v>68</v>
      </c>
      <c r="C21" s="71" t="s">
        <v>341</v>
      </c>
      <c r="D21" s="71" t="s">
        <v>351</v>
      </c>
    </row>
    <row r="22" spans="1:4" x14ac:dyDescent="0.2">
      <c r="A22" s="71">
        <v>1600</v>
      </c>
      <c r="B22" s="71" t="s">
        <v>69</v>
      </c>
      <c r="C22" s="71" t="s">
        <v>341</v>
      </c>
      <c r="D22" s="71" t="s">
        <v>6</v>
      </c>
    </row>
    <row r="23" spans="1:4" x14ac:dyDescent="0.2">
      <c r="A23" s="71">
        <v>1700</v>
      </c>
      <c r="B23" s="71" t="s">
        <v>70</v>
      </c>
      <c r="C23" s="71" t="s">
        <v>341</v>
      </c>
      <c r="D23" s="71" t="s">
        <v>3</v>
      </c>
    </row>
    <row r="24" spans="1:4" x14ac:dyDescent="0.2">
      <c r="A24" s="71">
        <v>1720</v>
      </c>
      <c r="B24" s="71" t="s">
        <v>71</v>
      </c>
      <c r="C24" s="71" t="s">
        <v>341</v>
      </c>
      <c r="D24" s="71" t="s">
        <v>3</v>
      </c>
    </row>
    <row r="25" spans="1:4" x14ac:dyDescent="0.2">
      <c r="A25" s="71">
        <v>1730</v>
      </c>
      <c r="B25" s="71" t="s">
        <v>72</v>
      </c>
      <c r="C25" s="71" t="s">
        <v>341</v>
      </c>
      <c r="D25" s="71" t="s">
        <v>3</v>
      </c>
    </row>
    <row r="26" spans="1:4" x14ac:dyDescent="0.2">
      <c r="A26" s="71">
        <v>2000</v>
      </c>
      <c r="B26" s="71" t="s">
        <v>73</v>
      </c>
      <c r="C26" s="71" t="s">
        <v>343</v>
      </c>
      <c r="D26" s="71" t="s">
        <v>352</v>
      </c>
    </row>
    <row r="27" spans="1:4" x14ac:dyDescent="0.2">
      <c r="A27" s="71">
        <v>2010</v>
      </c>
      <c r="B27" s="71" t="s">
        <v>178</v>
      </c>
      <c r="C27" s="71" t="s">
        <v>343</v>
      </c>
      <c r="D27" s="71" t="s">
        <v>352</v>
      </c>
    </row>
    <row r="28" spans="1:4" x14ac:dyDescent="0.2">
      <c r="A28" s="71">
        <v>2050</v>
      </c>
      <c r="B28" s="71" t="s">
        <v>74</v>
      </c>
      <c r="C28" s="71" t="s">
        <v>343</v>
      </c>
      <c r="D28" s="71" t="s">
        <v>352</v>
      </c>
    </row>
    <row r="29" spans="1:4" x14ac:dyDescent="0.2">
      <c r="A29" s="71">
        <v>2100</v>
      </c>
      <c r="B29" s="71" t="s">
        <v>75</v>
      </c>
      <c r="C29" s="71" t="s">
        <v>343</v>
      </c>
      <c r="D29" s="71" t="s">
        <v>352</v>
      </c>
    </row>
    <row r="30" spans="1:4" x14ac:dyDescent="0.2">
      <c r="A30" s="71">
        <v>2150</v>
      </c>
      <c r="B30" s="71" t="s">
        <v>174</v>
      </c>
      <c r="C30" s="71" t="s">
        <v>343</v>
      </c>
      <c r="D30" s="71" t="s">
        <v>352</v>
      </c>
    </row>
    <row r="31" spans="1:4" x14ac:dyDescent="0.2">
      <c r="A31" s="71">
        <v>2200</v>
      </c>
      <c r="B31" s="71" t="s">
        <v>76</v>
      </c>
      <c r="C31" s="71" t="s">
        <v>343</v>
      </c>
      <c r="D31" s="71" t="s">
        <v>352</v>
      </c>
    </row>
    <row r="32" spans="1:4" x14ac:dyDescent="0.2">
      <c r="A32" s="71">
        <v>2210</v>
      </c>
      <c r="B32" s="71" t="s">
        <v>77</v>
      </c>
      <c r="C32" s="71" t="s">
        <v>343</v>
      </c>
      <c r="D32" s="71" t="s">
        <v>352</v>
      </c>
    </row>
    <row r="33" spans="1:4" x14ac:dyDescent="0.2">
      <c r="A33" s="71">
        <v>2220</v>
      </c>
      <c r="B33" s="71" t="s">
        <v>78</v>
      </c>
      <c r="C33" s="71" t="s">
        <v>343</v>
      </c>
      <c r="D33" s="71" t="s">
        <v>352</v>
      </c>
    </row>
    <row r="34" spans="1:4" x14ac:dyDescent="0.2">
      <c r="A34" s="71">
        <v>2300</v>
      </c>
      <c r="B34" s="71" t="s">
        <v>79</v>
      </c>
      <c r="C34" s="71" t="s">
        <v>343</v>
      </c>
      <c r="D34" s="71" t="s">
        <v>352</v>
      </c>
    </row>
    <row r="35" spans="1:4" x14ac:dyDescent="0.2">
      <c r="A35" s="71">
        <v>2310</v>
      </c>
      <c r="B35" s="71" t="s">
        <v>87</v>
      </c>
      <c r="C35" s="71" t="s">
        <v>343</v>
      </c>
      <c r="D35" s="71" t="s">
        <v>352</v>
      </c>
    </row>
    <row r="36" spans="1:4" x14ac:dyDescent="0.2">
      <c r="A36" s="71">
        <v>2320</v>
      </c>
      <c r="B36" s="71" t="s">
        <v>88</v>
      </c>
      <c r="C36" s="71" t="s">
        <v>343</v>
      </c>
      <c r="D36" s="71" t="s">
        <v>352</v>
      </c>
    </row>
    <row r="37" spans="1:4" x14ac:dyDescent="0.2">
      <c r="A37" s="71">
        <v>2330</v>
      </c>
      <c r="B37" s="71" t="s">
        <v>89</v>
      </c>
      <c r="C37" s="71" t="s">
        <v>343</v>
      </c>
      <c r="D37" s="71" t="s">
        <v>352</v>
      </c>
    </row>
    <row r="38" spans="1:4" x14ac:dyDescent="0.2">
      <c r="A38" s="71">
        <v>2340</v>
      </c>
      <c r="B38" s="71" t="s">
        <v>90</v>
      </c>
      <c r="C38" s="71" t="s">
        <v>343</v>
      </c>
      <c r="D38" s="71" t="s">
        <v>352</v>
      </c>
    </row>
    <row r="39" spans="1:4" x14ac:dyDescent="0.2">
      <c r="A39" s="71">
        <v>2350</v>
      </c>
      <c r="B39" s="71" t="s">
        <v>91</v>
      </c>
      <c r="C39" s="71" t="s">
        <v>343</v>
      </c>
      <c r="D39" s="71" t="s">
        <v>352</v>
      </c>
    </row>
    <row r="40" spans="1:4" x14ac:dyDescent="0.2">
      <c r="A40" s="71">
        <v>2400</v>
      </c>
      <c r="B40" s="71" t="s">
        <v>80</v>
      </c>
      <c r="C40" s="71" t="s">
        <v>343</v>
      </c>
      <c r="D40" s="71" t="s">
        <v>352</v>
      </c>
    </row>
    <row r="41" spans="1:4" x14ac:dyDescent="0.2">
      <c r="A41" s="71">
        <v>2410</v>
      </c>
      <c r="B41" s="71" t="s">
        <v>81</v>
      </c>
      <c r="C41" s="71" t="s">
        <v>343</v>
      </c>
      <c r="D41" s="71" t="s">
        <v>352</v>
      </c>
    </row>
    <row r="42" spans="1:4" x14ac:dyDescent="0.2">
      <c r="A42" s="71">
        <v>2420</v>
      </c>
      <c r="B42" s="71" t="s">
        <v>82</v>
      </c>
      <c r="C42" s="71" t="s">
        <v>343</v>
      </c>
      <c r="D42" s="71" t="s">
        <v>352</v>
      </c>
    </row>
    <row r="43" spans="1:4" x14ac:dyDescent="0.2">
      <c r="A43" s="71">
        <v>2500</v>
      </c>
      <c r="B43" s="71" t="s">
        <v>83</v>
      </c>
      <c r="C43" s="71" t="s">
        <v>343</v>
      </c>
      <c r="D43" s="71" t="s">
        <v>352</v>
      </c>
    </row>
    <row r="44" spans="1:4" x14ac:dyDescent="0.2">
      <c r="A44" s="71">
        <v>2600</v>
      </c>
      <c r="B44" s="71" t="s">
        <v>84</v>
      </c>
      <c r="C44" s="71" t="s">
        <v>343</v>
      </c>
      <c r="D44" s="71" t="s">
        <v>352</v>
      </c>
    </row>
    <row r="45" spans="1:4" x14ac:dyDescent="0.2">
      <c r="A45" s="71">
        <v>2610</v>
      </c>
      <c r="B45" s="71" t="s">
        <v>85</v>
      </c>
      <c r="C45" s="71" t="s">
        <v>343</v>
      </c>
      <c r="D45" s="71" t="s">
        <v>352</v>
      </c>
    </row>
    <row r="46" spans="1:4" x14ac:dyDescent="0.2">
      <c r="A46" s="71">
        <v>2620</v>
      </c>
      <c r="B46" s="71" t="s">
        <v>86</v>
      </c>
      <c r="C46" s="71" t="s">
        <v>343</v>
      </c>
      <c r="D46" s="71" t="s">
        <v>352</v>
      </c>
    </row>
    <row r="47" spans="1:4" x14ac:dyDescent="0.2">
      <c r="A47" s="121">
        <v>2700</v>
      </c>
      <c r="B47" s="119" t="s">
        <v>369</v>
      </c>
      <c r="C47" s="71" t="s">
        <v>343</v>
      </c>
      <c r="D47" s="71" t="s">
        <v>352</v>
      </c>
    </row>
    <row r="48" spans="1:4" x14ac:dyDescent="0.2">
      <c r="A48" s="121">
        <v>2710</v>
      </c>
      <c r="B48" s="119" t="s">
        <v>368</v>
      </c>
      <c r="C48" s="71" t="s">
        <v>343</v>
      </c>
      <c r="D48" s="71" t="s">
        <v>352</v>
      </c>
    </row>
    <row r="49" spans="1:4" x14ac:dyDescent="0.2">
      <c r="A49" s="121">
        <v>2720</v>
      </c>
      <c r="B49" s="119" t="s">
        <v>204</v>
      </c>
      <c r="C49" s="71" t="s">
        <v>343</v>
      </c>
      <c r="D49" s="71" t="s">
        <v>352</v>
      </c>
    </row>
    <row r="50" spans="1:4" x14ac:dyDescent="0.2">
      <c r="A50" s="121">
        <v>2730</v>
      </c>
      <c r="B50" s="119" t="s">
        <v>370</v>
      </c>
      <c r="C50" s="71" t="s">
        <v>343</v>
      </c>
      <c r="D50" s="71" t="s">
        <v>352</v>
      </c>
    </row>
    <row r="51" spans="1:4" x14ac:dyDescent="0.2">
      <c r="A51" s="121">
        <v>2800</v>
      </c>
      <c r="B51" s="119" t="s">
        <v>371</v>
      </c>
      <c r="C51" s="71" t="s">
        <v>343</v>
      </c>
      <c r="D51" s="71" t="s">
        <v>352</v>
      </c>
    </row>
    <row r="52" spans="1:4" x14ac:dyDescent="0.2">
      <c r="A52" s="71">
        <v>2800</v>
      </c>
      <c r="B52" s="71" t="s">
        <v>145</v>
      </c>
      <c r="C52" s="71" t="s">
        <v>343</v>
      </c>
      <c r="D52" s="71" t="s">
        <v>353</v>
      </c>
    </row>
    <row r="53" spans="1:4" x14ac:dyDescent="0.2">
      <c r="A53" s="71">
        <v>2900</v>
      </c>
      <c r="B53" s="71" t="s">
        <v>146</v>
      </c>
      <c r="C53" s="71" t="s">
        <v>343</v>
      </c>
      <c r="D53" s="71" t="s">
        <v>353</v>
      </c>
    </row>
    <row r="54" spans="1:4" x14ac:dyDescent="0.2">
      <c r="A54" s="71">
        <v>2950</v>
      </c>
      <c r="B54" s="71" t="s">
        <v>147</v>
      </c>
      <c r="C54" s="71" t="s">
        <v>343</v>
      </c>
      <c r="D54" s="71" t="s">
        <v>353</v>
      </c>
    </row>
    <row r="55" spans="1:4" x14ac:dyDescent="0.2">
      <c r="A55" s="71">
        <v>3000</v>
      </c>
      <c r="B55" s="71" t="s">
        <v>92</v>
      </c>
      <c r="C55" s="71" t="s">
        <v>344</v>
      </c>
      <c r="D55" s="71" t="s">
        <v>9</v>
      </c>
    </row>
    <row r="56" spans="1:4" x14ac:dyDescent="0.2">
      <c r="A56" s="71">
        <v>3010</v>
      </c>
      <c r="B56" s="71" t="s">
        <v>93</v>
      </c>
      <c r="C56" s="71" t="s">
        <v>344</v>
      </c>
      <c r="D56" s="71" t="s">
        <v>16</v>
      </c>
    </row>
    <row r="57" spans="1:4" x14ac:dyDescent="0.2">
      <c r="A57" s="71">
        <v>3020</v>
      </c>
      <c r="B57" s="71" t="s">
        <v>94</v>
      </c>
      <c r="C57" s="71" t="s">
        <v>344</v>
      </c>
      <c r="D57" s="71" t="s">
        <v>16</v>
      </c>
    </row>
    <row r="58" spans="1:4" x14ac:dyDescent="0.2">
      <c r="A58" s="71">
        <v>3050</v>
      </c>
      <c r="B58" s="71" t="s">
        <v>51</v>
      </c>
      <c r="C58" s="71" t="s">
        <v>344</v>
      </c>
      <c r="D58" s="71" t="s">
        <v>16</v>
      </c>
    </row>
    <row r="59" spans="1:4" x14ac:dyDescent="0.2">
      <c r="A59" s="71">
        <v>3101</v>
      </c>
      <c r="B59" s="71" t="s">
        <v>52</v>
      </c>
      <c r="C59" s="71" t="s">
        <v>344</v>
      </c>
      <c r="D59" s="71" t="s">
        <v>19</v>
      </c>
    </row>
    <row r="60" spans="1:4" x14ac:dyDescent="0.2">
      <c r="A60" s="71">
        <v>3102</v>
      </c>
      <c r="B60" s="71" t="s">
        <v>53</v>
      </c>
      <c r="C60" s="71" t="s">
        <v>344</v>
      </c>
      <c r="D60" s="71" t="s">
        <v>19</v>
      </c>
    </row>
    <row r="61" spans="1:4" x14ac:dyDescent="0.2">
      <c r="A61" s="71">
        <v>3151</v>
      </c>
      <c r="B61" s="71" t="s">
        <v>54</v>
      </c>
      <c r="C61" s="71" t="s">
        <v>344</v>
      </c>
      <c r="D61" s="71" t="s">
        <v>19</v>
      </c>
    </row>
    <row r="62" spans="1:4" x14ac:dyDescent="0.2">
      <c r="A62" s="71">
        <v>3152</v>
      </c>
      <c r="B62" s="71" t="s">
        <v>55</v>
      </c>
      <c r="C62" s="71" t="s">
        <v>344</v>
      </c>
      <c r="D62" s="71" t="s">
        <v>19</v>
      </c>
    </row>
    <row r="63" spans="1:4" x14ac:dyDescent="0.2">
      <c r="A63" s="71">
        <v>3200</v>
      </c>
      <c r="B63" s="71" t="s">
        <v>95</v>
      </c>
      <c r="C63" s="71" t="s">
        <v>344</v>
      </c>
      <c r="D63" s="71" t="s">
        <v>17</v>
      </c>
    </row>
    <row r="64" spans="1:4" x14ac:dyDescent="0.2">
      <c r="A64" s="71">
        <v>3250</v>
      </c>
      <c r="B64" s="71" t="s">
        <v>96</v>
      </c>
      <c r="C64" s="71" t="s">
        <v>344</v>
      </c>
      <c r="D64" s="71" t="s">
        <v>17</v>
      </c>
    </row>
    <row r="65" spans="1:4" x14ac:dyDescent="0.2">
      <c r="A65" s="71">
        <v>3300</v>
      </c>
      <c r="B65" s="71" t="s">
        <v>189</v>
      </c>
      <c r="C65" s="71" t="s">
        <v>344</v>
      </c>
      <c r="D65" s="71" t="s">
        <v>188</v>
      </c>
    </row>
    <row r="66" spans="1:4" x14ac:dyDescent="0.2">
      <c r="A66" s="71">
        <v>3250</v>
      </c>
      <c r="B66" s="71" t="s">
        <v>190</v>
      </c>
      <c r="C66" s="71" t="s">
        <v>344</v>
      </c>
      <c r="D66" s="71" t="s">
        <v>188</v>
      </c>
    </row>
    <row r="67" spans="1:4" x14ac:dyDescent="0.2">
      <c r="A67" s="71">
        <v>3300</v>
      </c>
      <c r="B67" s="71" t="s">
        <v>180</v>
      </c>
      <c r="C67" s="71" t="s">
        <v>344</v>
      </c>
      <c r="D67" s="71" t="s">
        <v>18</v>
      </c>
    </row>
    <row r="68" spans="1:4" x14ac:dyDescent="0.2">
      <c r="A68" s="73">
        <v>4000</v>
      </c>
      <c r="B68" s="59" t="s">
        <v>191</v>
      </c>
      <c r="C68" s="71" t="s">
        <v>346</v>
      </c>
      <c r="D68" s="71" t="s">
        <v>349</v>
      </c>
    </row>
    <row r="69" spans="1:4" x14ac:dyDescent="0.2">
      <c r="A69" s="73">
        <v>4100</v>
      </c>
      <c r="B69" s="59" t="s">
        <v>192</v>
      </c>
      <c r="C69" s="71" t="s">
        <v>346</v>
      </c>
      <c r="D69" s="71" t="s">
        <v>349</v>
      </c>
    </row>
    <row r="70" spans="1:4" x14ac:dyDescent="0.2">
      <c r="A70" s="73">
        <v>4200</v>
      </c>
      <c r="B70" s="59" t="s">
        <v>193</v>
      </c>
      <c r="C70" s="71" t="s">
        <v>346</v>
      </c>
      <c r="D70" s="71" t="s">
        <v>349</v>
      </c>
    </row>
    <row r="71" spans="1:4" x14ac:dyDescent="0.2">
      <c r="A71" s="73">
        <v>4300</v>
      </c>
      <c r="B71" s="59" t="s">
        <v>194</v>
      </c>
      <c r="C71" s="71" t="s">
        <v>346</v>
      </c>
      <c r="D71" s="71" t="s">
        <v>349</v>
      </c>
    </row>
    <row r="72" spans="1:4" x14ac:dyDescent="0.2">
      <c r="A72" s="73">
        <v>4400</v>
      </c>
      <c r="B72" s="59" t="s">
        <v>195</v>
      </c>
      <c r="C72" s="71" t="s">
        <v>346</v>
      </c>
      <c r="D72" s="71" t="s">
        <v>349</v>
      </c>
    </row>
    <row r="73" spans="1:4" x14ac:dyDescent="0.2">
      <c r="A73" s="73">
        <v>4500</v>
      </c>
      <c r="B73" s="59" t="s">
        <v>196</v>
      </c>
      <c r="C73" s="71" t="s">
        <v>346</v>
      </c>
      <c r="D73" s="71" t="s">
        <v>349</v>
      </c>
    </row>
    <row r="74" spans="1:4" x14ac:dyDescent="0.2">
      <c r="A74" s="73">
        <v>4600</v>
      </c>
      <c r="B74" s="59" t="s">
        <v>156</v>
      </c>
      <c r="C74" s="71" t="s">
        <v>346</v>
      </c>
      <c r="D74" s="71" t="s">
        <v>349</v>
      </c>
    </row>
    <row r="75" spans="1:4" x14ac:dyDescent="0.2">
      <c r="A75" s="73">
        <v>4640</v>
      </c>
      <c r="B75" s="59" t="s">
        <v>197</v>
      </c>
      <c r="C75" s="71" t="s">
        <v>346</v>
      </c>
      <c r="D75" s="71" t="s">
        <v>349</v>
      </c>
    </row>
    <row r="76" spans="1:4" x14ac:dyDescent="0.2">
      <c r="A76" s="73">
        <v>4650</v>
      </c>
      <c r="B76" s="59" t="s">
        <v>101</v>
      </c>
      <c r="C76" s="71" t="s">
        <v>346</v>
      </c>
      <c r="D76" s="71" t="s">
        <v>349</v>
      </c>
    </row>
    <row r="77" spans="1:4" x14ac:dyDescent="0.2">
      <c r="A77" s="73">
        <v>4700</v>
      </c>
      <c r="B77" s="59" t="s">
        <v>98</v>
      </c>
      <c r="C77" s="71" t="s">
        <v>346</v>
      </c>
      <c r="D77" s="71" t="s">
        <v>349</v>
      </c>
    </row>
    <row r="78" spans="1:4" x14ac:dyDescent="0.2">
      <c r="A78" s="73">
        <v>4750</v>
      </c>
      <c r="B78" s="59" t="s">
        <v>99</v>
      </c>
      <c r="C78" s="71" t="s">
        <v>346</v>
      </c>
      <c r="D78" s="71" t="s">
        <v>349</v>
      </c>
    </row>
    <row r="79" spans="1:4" x14ac:dyDescent="0.2">
      <c r="A79" s="73">
        <v>4800</v>
      </c>
      <c r="B79" s="59" t="s">
        <v>100</v>
      </c>
      <c r="C79" s="71" t="s">
        <v>346</v>
      </c>
      <c r="D79" s="71" t="s">
        <v>349</v>
      </c>
    </row>
    <row r="80" spans="1:4" x14ac:dyDescent="0.2">
      <c r="A80" s="71">
        <v>5000</v>
      </c>
      <c r="B80" s="59" t="s">
        <v>191</v>
      </c>
      <c r="C80" s="71" t="s">
        <v>347</v>
      </c>
      <c r="D80" s="71" t="s">
        <v>348</v>
      </c>
    </row>
    <row r="81" spans="1:4" x14ac:dyDescent="0.2">
      <c r="A81" s="71">
        <v>5100</v>
      </c>
      <c r="B81" s="59" t="s">
        <v>192</v>
      </c>
      <c r="C81" s="71" t="s">
        <v>347</v>
      </c>
      <c r="D81" s="71" t="s">
        <v>348</v>
      </c>
    </row>
    <row r="82" spans="1:4" x14ac:dyDescent="0.2">
      <c r="A82" s="71">
        <v>5150</v>
      </c>
      <c r="B82" s="59" t="s">
        <v>198</v>
      </c>
      <c r="C82" s="59" t="s">
        <v>347</v>
      </c>
      <c r="D82" s="59" t="s">
        <v>348</v>
      </c>
    </row>
    <row r="83" spans="1:4" x14ac:dyDescent="0.2">
      <c r="A83" s="71">
        <v>5200</v>
      </c>
      <c r="B83" s="59" t="s">
        <v>193</v>
      </c>
      <c r="C83" s="59" t="s">
        <v>347</v>
      </c>
      <c r="D83" s="59" t="s">
        <v>348</v>
      </c>
    </row>
    <row r="84" spans="1:4" x14ac:dyDescent="0.2">
      <c r="A84" s="73">
        <v>5300</v>
      </c>
      <c r="B84" s="59" t="s">
        <v>194</v>
      </c>
      <c r="C84" s="59" t="s">
        <v>347</v>
      </c>
      <c r="D84" s="59" t="s">
        <v>348</v>
      </c>
    </row>
    <row r="85" spans="1:4" x14ac:dyDescent="0.2">
      <c r="A85" s="73">
        <v>5400</v>
      </c>
      <c r="B85" s="59" t="s">
        <v>195</v>
      </c>
      <c r="C85" s="59" t="s">
        <v>347</v>
      </c>
      <c r="D85" s="59" t="s">
        <v>348</v>
      </c>
    </row>
    <row r="86" spans="1:4" x14ac:dyDescent="0.2">
      <c r="A86" s="73">
        <v>5500</v>
      </c>
      <c r="B86" s="59" t="s">
        <v>196</v>
      </c>
      <c r="C86" s="59" t="s">
        <v>347</v>
      </c>
      <c r="D86" s="59" t="s">
        <v>348</v>
      </c>
    </row>
    <row r="87" spans="1:4" x14ac:dyDescent="0.2">
      <c r="A87" s="73">
        <v>5550</v>
      </c>
      <c r="B87" s="59" t="s">
        <v>199</v>
      </c>
      <c r="C87" s="59" t="s">
        <v>347</v>
      </c>
      <c r="D87" s="59" t="s">
        <v>348</v>
      </c>
    </row>
    <row r="88" spans="1:4" x14ac:dyDescent="0.2">
      <c r="A88" s="73">
        <v>5600</v>
      </c>
      <c r="B88" s="59" t="s">
        <v>150</v>
      </c>
      <c r="C88" s="59" t="s">
        <v>347</v>
      </c>
      <c r="D88" s="59" t="s">
        <v>348</v>
      </c>
    </row>
    <row r="89" spans="1:4" x14ac:dyDescent="0.2">
      <c r="A89" s="75">
        <v>5640</v>
      </c>
      <c r="B89" s="59" t="s">
        <v>158</v>
      </c>
      <c r="C89" s="59" t="s">
        <v>347</v>
      </c>
      <c r="D89" s="59" t="s">
        <v>348</v>
      </c>
    </row>
    <row r="90" spans="1:4" x14ac:dyDescent="0.2">
      <c r="A90" s="71">
        <v>5650</v>
      </c>
      <c r="B90" s="59" t="s">
        <v>22</v>
      </c>
      <c r="C90" s="59" t="s">
        <v>347</v>
      </c>
      <c r="D90" s="59" t="s">
        <v>348</v>
      </c>
    </row>
    <row r="91" spans="1:4" x14ac:dyDescent="0.2">
      <c r="A91" s="71">
        <v>5600</v>
      </c>
      <c r="B91" s="59" t="s">
        <v>200</v>
      </c>
      <c r="C91" s="59" t="s">
        <v>347</v>
      </c>
      <c r="D91" s="59" t="s">
        <v>348</v>
      </c>
    </row>
    <row r="92" spans="1:4" x14ac:dyDescent="0.2">
      <c r="A92" s="71">
        <v>5700</v>
      </c>
      <c r="B92" s="59" t="s">
        <v>160</v>
      </c>
      <c r="C92" s="59" t="s">
        <v>347</v>
      </c>
      <c r="D92" s="59" t="s">
        <v>348</v>
      </c>
    </row>
    <row r="93" spans="1:4" x14ac:dyDescent="0.2">
      <c r="A93" s="71">
        <v>6200</v>
      </c>
      <c r="B93" s="59" t="s">
        <v>23</v>
      </c>
      <c r="C93" s="59" t="s">
        <v>347</v>
      </c>
      <c r="D93" s="59" t="s">
        <v>11</v>
      </c>
    </row>
    <row r="94" spans="1:4" x14ac:dyDescent="0.2">
      <c r="A94" s="71">
        <v>6220</v>
      </c>
      <c r="B94" s="59" t="s">
        <v>141</v>
      </c>
      <c r="C94" s="59" t="s">
        <v>347</v>
      </c>
      <c r="D94" s="59" t="s">
        <v>11</v>
      </c>
    </row>
    <row r="95" spans="1:4" x14ac:dyDescent="0.2">
      <c r="A95" s="71">
        <v>6240</v>
      </c>
      <c r="B95" s="59" t="s">
        <v>108</v>
      </c>
      <c r="C95" s="59" t="s">
        <v>347</v>
      </c>
      <c r="D95" s="59" t="s">
        <v>11</v>
      </c>
    </row>
    <row r="96" spans="1:4" x14ac:dyDescent="0.2">
      <c r="A96" s="71">
        <v>6260</v>
      </c>
      <c r="B96" s="59" t="s">
        <v>109</v>
      </c>
      <c r="C96" s="59" t="s">
        <v>347</v>
      </c>
      <c r="D96" s="59" t="s">
        <v>11</v>
      </c>
    </row>
    <row r="97" spans="1:4" x14ac:dyDescent="0.2">
      <c r="A97" s="71">
        <v>6280</v>
      </c>
      <c r="B97" s="59" t="s">
        <v>110</v>
      </c>
      <c r="C97" s="59" t="s">
        <v>347</v>
      </c>
      <c r="D97" s="59" t="s">
        <v>11</v>
      </c>
    </row>
    <row r="98" spans="1:4" x14ac:dyDescent="0.2">
      <c r="A98" s="71">
        <v>6300</v>
      </c>
      <c r="B98" s="59" t="s">
        <v>170</v>
      </c>
      <c r="C98" s="59" t="s">
        <v>347</v>
      </c>
      <c r="D98" s="59" t="s">
        <v>11</v>
      </c>
    </row>
    <row r="99" spans="1:4" x14ac:dyDescent="0.2">
      <c r="A99" s="71">
        <v>6320</v>
      </c>
      <c r="B99" s="59" t="s">
        <v>111</v>
      </c>
      <c r="C99" s="59" t="s">
        <v>347</v>
      </c>
      <c r="D99" s="59" t="s">
        <v>11</v>
      </c>
    </row>
    <row r="100" spans="1:4" x14ac:dyDescent="0.2">
      <c r="A100" s="71">
        <v>6340</v>
      </c>
      <c r="B100" s="59" t="s">
        <v>112</v>
      </c>
      <c r="C100" s="59" t="s">
        <v>347</v>
      </c>
      <c r="D100" s="59" t="s">
        <v>11</v>
      </c>
    </row>
    <row r="101" spans="1:4" x14ac:dyDescent="0.2">
      <c r="A101" s="71">
        <v>6360</v>
      </c>
      <c r="B101" s="59" t="s">
        <v>164</v>
      </c>
      <c r="C101" s="59" t="s">
        <v>347</v>
      </c>
      <c r="D101" s="59" t="s">
        <v>11</v>
      </c>
    </row>
    <row r="102" spans="1:4" x14ac:dyDescent="0.2">
      <c r="A102" s="71">
        <v>6380</v>
      </c>
      <c r="B102" s="71" t="s">
        <v>142</v>
      </c>
      <c r="C102" s="71" t="s">
        <v>347</v>
      </c>
      <c r="D102" s="71" t="s">
        <v>11</v>
      </c>
    </row>
    <row r="103" spans="1:4" x14ac:dyDescent="0.2">
      <c r="A103" s="71">
        <v>6400</v>
      </c>
      <c r="B103" s="71" t="s">
        <v>113</v>
      </c>
      <c r="C103" s="71" t="s">
        <v>347</v>
      </c>
      <c r="D103" s="71" t="s">
        <v>11</v>
      </c>
    </row>
    <row r="104" spans="1:4" x14ac:dyDescent="0.2">
      <c r="A104" s="71">
        <v>6420</v>
      </c>
      <c r="B104" s="71" t="s">
        <v>114</v>
      </c>
      <c r="C104" s="71" t="s">
        <v>347</v>
      </c>
      <c r="D104" s="71" t="s">
        <v>11</v>
      </c>
    </row>
    <row r="105" spans="1:4" x14ac:dyDescent="0.2">
      <c r="A105" s="71">
        <v>6440</v>
      </c>
      <c r="B105" s="71" t="s">
        <v>175</v>
      </c>
      <c r="C105" s="71" t="s">
        <v>347</v>
      </c>
      <c r="D105" s="71" t="s">
        <v>11</v>
      </c>
    </row>
    <row r="106" spans="1:4" x14ac:dyDescent="0.2">
      <c r="A106" s="71">
        <v>6450</v>
      </c>
      <c r="B106" s="71" t="s">
        <v>176</v>
      </c>
      <c r="C106" s="71" t="s">
        <v>347</v>
      </c>
      <c r="D106" s="71" t="s">
        <v>11</v>
      </c>
    </row>
    <row r="107" spans="1:4" x14ac:dyDescent="0.2">
      <c r="A107" s="71">
        <v>6460</v>
      </c>
      <c r="B107" s="71" t="s">
        <v>177</v>
      </c>
      <c r="C107" s="71" t="s">
        <v>347</v>
      </c>
      <c r="D107" s="71" t="s">
        <v>11</v>
      </c>
    </row>
    <row r="108" spans="1:4" x14ac:dyDescent="0.2">
      <c r="A108" s="71">
        <v>6470</v>
      </c>
      <c r="B108" s="71" t="s">
        <v>139</v>
      </c>
      <c r="C108" s="71" t="s">
        <v>347</v>
      </c>
      <c r="D108" s="71" t="s">
        <v>11</v>
      </c>
    </row>
    <row r="109" spans="1:4" x14ac:dyDescent="0.2">
      <c r="A109" s="71">
        <v>6480</v>
      </c>
      <c r="B109" s="71" t="s">
        <v>140</v>
      </c>
      <c r="C109" s="71" t="s">
        <v>347</v>
      </c>
      <c r="D109" s="71" t="s">
        <v>11</v>
      </c>
    </row>
    <row r="110" spans="1:4" x14ac:dyDescent="0.2">
      <c r="A110" s="71">
        <v>6500</v>
      </c>
      <c r="B110" s="71" t="s">
        <v>168</v>
      </c>
      <c r="C110" s="71" t="s">
        <v>347</v>
      </c>
      <c r="D110" s="71" t="s">
        <v>11</v>
      </c>
    </row>
    <row r="111" spans="1:4" x14ac:dyDescent="0.2">
      <c r="A111" s="71">
        <v>6520</v>
      </c>
      <c r="B111" s="71" t="s">
        <v>115</v>
      </c>
      <c r="C111" s="71" t="s">
        <v>347</v>
      </c>
      <c r="D111" s="71" t="s">
        <v>11</v>
      </c>
    </row>
    <row r="112" spans="1:4" x14ac:dyDescent="0.2">
      <c r="A112" s="71">
        <v>6540</v>
      </c>
      <c r="B112" s="71" t="s">
        <v>116</v>
      </c>
      <c r="C112" s="71" t="s">
        <v>347</v>
      </c>
      <c r="D112" s="71" t="s">
        <v>11</v>
      </c>
    </row>
    <row r="113" spans="1:4" x14ac:dyDescent="0.2">
      <c r="A113" s="71">
        <v>6560</v>
      </c>
      <c r="B113" s="71" t="s">
        <v>143</v>
      </c>
      <c r="C113" s="71" t="s">
        <v>347</v>
      </c>
      <c r="D113" s="71" t="s">
        <v>11</v>
      </c>
    </row>
    <row r="114" spans="1:4" x14ac:dyDescent="0.2">
      <c r="A114" s="71">
        <v>6580</v>
      </c>
      <c r="B114" s="71" t="s">
        <v>15</v>
      </c>
      <c r="C114" s="71" t="s">
        <v>347</v>
      </c>
      <c r="D114" s="71" t="s">
        <v>11</v>
      </c>
    </row>
    <row r="115" spans="1:4" x14ac:dyDescent="0.2">
      <c r="A115" s="71">
        <v>6600</v>
      </c>
      <c r="B115" s="71" t="s">
        <v>117</v>
      </c>
      <c r="C115" s="71" t="s">
        <v>347</v>
      </c>
      <c r="D115" s="71" t="s">
        <v>11</v>
      </c>
    </row>
    <row r="116" spans="1:4" x14ac:dyDescent="0.2">
      <c r="A116" s="71">
        <v>6620</v>
      </c>
      <c r="B116" s="71" t="s">
        <v>119</v>
      </c>
      <c r="C116" s="71" t="s">
        <v>347</v>
      </c>
      <c r="D116" s="71" t="s">
        <v>11</v>
      </c>
    </row>
    <row r="117" spans="1:4" x14ac:dyDescent="0.2">
      <c r="A117" s="71">
        <v>6640</v>
      </c>
      <c r="B117" s="71" t="s">
        <v>120</v>
      </c>
      <c r="C117" s="71" t="s">
        <v>347</v>
      </c>
      <c r="D117" s="71" t="s">
        <v>11</v>
      </c>
    </row>
    <row r="118" spans="1:4" x14ac:dyDescent="0.2">
      <c r="A118" s="71">
        <v>6660</v>
      </c>
      <c r="B118" s="71" t="s">
        <v>121</v>
      </c>
      <c r="C118" s="71" t="s">
        <v>347</v>
      </c>
      <c r="D118" s="71" t="s">
        <v>11</v>
      </c>
    </row>
    <row r="119" spans="1:4" x14ac:dyDescent="0.2">
      <c r="A119" s="71">
        <v>6680</v>
      </c>
      <c r="B119" s="71" t="s">
        <v>138</v>
      </c>
      <c r="C119" s="71" t="s">
        <v>347</v>
      </c>
      <c r="D119" s="71" t="s">
        <v>11</v>
      </c>
    </row>
    <row r="120" spans="1:4" x14ac:dyDescent="0.2">
      <c r="A120" s="71">
        <v>6700</v>
      </c>
      <c r="B120" s="71" t="s">
        <v>48</v>
      </c>
      <c r="C120" s="71" t="s">
        <v>347</v>
      </c>
      <c r="D120" s="71" t="s">
        <v>11</v>
      </c>
    </row>
    <row r="121" spans="1:4" x14ac:dyDescent="0.2">
      <c r="A121" s="71">
        <v>6740</v>
      </c>
      <c r="B121" s="71" t="s">
        <v>182</v>
      </c>
      <c r="C121" s="71" t="s">
        <v>347</v>
      </c>
      <c r="D121" s="71" t="s">
        <v>11</v>
      </c>
    </row>
    <row r="122" spans="1:4" x14ac:dyDescent="0.2">
      <c r="A122" s="71">
        <v>6750</v>
      </c>
      <c r="B122" s="71" t="s">
        <v>183</v>
      </c>
      <c r="C122" s="71" t="s">
        <v>347</v>
      </c>
      <c r="D122" s="71" t="s">
        <v>11</v>
      </c>
    </row>
    <row r="123" spans="1:4" x14ac:dyDescent="0.2">
      <c r="A123" s="71">
        <v>6760</v>
      </c>
      <c r="B123" s="71" t="s">
        <v>184</v>
      </c>
      <c r="C123" s="71" t="s">
        <v>347</v>
      </c>
      <c r="D123" s="71" t="s">
        <v>11</v>
      </c>
    </row>
    <row r="124" spans="1:4" x14ac:dyDescent="0.2">
      <c r="A124" s="71">
        <v>6770</v>
      </c>
      <c r="B124" s="71" t="s">
        <v>185</v>
      </c>
      <c r="C124" s="71" t="s">
        <v>347</v>
      </c>
      <c r="D124" s="71" t="s">
        <v>11</v>
      </c>
    </row>
    <row r="125" spans="1:4" x14ac:dyDescent="0.2">
      <c r="A125" s="71">
        <v>6780</v>
      </c>
      <c r="B125" s="71" t="s">
        <v>186</v>
      </c>
      <c r="C125" s="71" t="s">
        <v>347</v>
      </c>
      <c r="D125" s="71" t="s">
        <v>11</v>
      </c>
    </row>
    <row r="126" spans="1:4" x14ac:dyDescent="0.2">
      <c r="A126" s="71">
        <v>6800</v>
      </c>
      <c r="B126" s="71" t="s">
        <v>136</v>
      </c>
      <c r="C126" s="71" t="s">
        <v>347</v>
      </c>
      <c r="D126" s="71" t="s">
        <v>11</v>
      </c>
    </row>
    <row r="127" spans="1:4" x14ac:dyDescent="0.2">
      <c r="A127" s="71">
        <v>6999</v>
      </c>
      <c r="B127" s="71" t="s">
        <v>125</v>
      </c>
      <c r="C127" s="71" t="s">
        <v>347</v>
      </c>
      <c r="D127" s="71" t="s">
        <v>11</v>
      </c>
    </row>
    <row r="128" spans="1:4" x14ac:dyDescent="0.2">
      <c r="A128" s="71">
        <v>8000</v>
      </c>
      <c r="B128" s="71" t="s">
        <v>126</v>
      </c>
      <c r="C128" s="71" t="s">
        <v>346</v>
      </c>
      <c r="D128" s="71" t="s">
        <v>10</v>
      </c>
    </row>
    <row r="129" spans="1:4" x14ac:dyDescent="0.2">
      <c r="A129" s="71">
        <v>8100</v>
      </c>
      <c r="B129" s="71" t="s">
        <v>127</v>
      </c>
      <c r="C129" s="71" t="s">
        <v>346</v>
      </c>
      <c r="D129" s="71" t="s">
        <v>10</v>
      </c>
    </row>
    <row r="130" spans="1:4" x14ac:dyDescent="0.2">
      <c r="A130" s="71">
        <v>8200</v>
      </c>
      <c r="B130" s="71" t="s">
        <v>153</v>
      </c>
      <c r="C130" s="71" t="s">
        <v>346</v>
      </c>
      <c r="D130" s="71" t="s">
        <v>10</v>
      </c>
    </row>
    <row r="131" spans="1:4" x14ac:dyDescent="0.2">
      <c r="A131" s="71">
        <v>8300</v>
      </c>
      <c r="B131" s="71" t="s">
        <v>128</v>
      </c>
      <c r="C131" s="71" t="s">
        <v>346</v>
      </c>
      <c r="D131" s="71" t="s">
        <v>10</v>
      </c>
    </row>
    <row r="132" spans="1:4" x14ac:dyDescent="0.2">
      <c r="A132" s="71">
        <v>8400</v>
      </c>
      <c r="B132" s="71" t="s">
        <v>129</v>
      </c>
      <c r="C132" s="71" t="s">
        <v>346</v>
      </c>
      <c r="D132" s="71" t="s">
        <v>10</v>
      </c>
    </row>
    <row r="133" spans="1:4" x14ac:dyDescent="0.2">
      <c r="A133" s="71">
        <v>8500</v>
      </c>
      <c r="B133" s="71" t="s">
        <v>130</v>
      </c>
      <c r="C133" s="71" t="s">
        <v>346</v>
      </c>
      <c r="D133" s="71" t="s">
        <v>10</v>
      </c>
    </row>
    <row r="134" spans="1:4" x14ac:dyDescent="0.2">
      <c r="A134" s="71">
        <v>8600</v>
      </c>
      <c r="B134" s="71" t="s">
        <v>131</v>
      </c>
      <c r="C134" s="71" t="s">
        <v>346</v>
      </c>
      <c r="D134" s="71" t="s">
        <v>10</v>
      </c>
    </row>
    <row r="135" spans="1:4" x14ac:dyDescent="0.2">
      <c r="A135" s="71">
        <v>9000</v>
      </c>
      <c r="B135" s="71" t="s">
        <v>134</v>
      </c>
      <c r="C135" s="74" t="s">
        <v>347</v>
      </c>
      <c r="D135" s="71" t="s">
        <v>12</v>
      </c>
    </row>
    <row r="136" spans="1:4" x14ac:dyDescent="0.2">
      <c r="A136" s="71">
        <v>9100</v>
      </c>
      <c r="B136" s="71" t="s">
        <v>132</v>
      </c>
      <c r="C136" s="74" t="s">
        <v>347</v>
      </c>
      <c r="D136" s="71" t="s">
        <v>12</v>
      </c>
    </row>
    <row r="137" spans="1:4" x14ac:dyDescent="0.2">
      <c r="A137" s="71">
        <v>9200</v>
      </c>
      <c r="B137" s="71" t="s">
        <v>133</v>
      </c>
      <c r="C137" s="74" t="s">
        <v>347</v>
      </c>
      <c r="D137" s="71" t="s">
        <v>12</v>
      </c>
    </row>
  </sheetData>
  <pageMargins left="0.7" right="0.7" top="0.75" bottom="0.75" header="0.3" footer="0.3"/>
  <ignoredErrors>
    <ignoredError sqref="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Basic</vt:lpstr>
      <vt:lpstr>Intermediate</vt:lpstr>
      <vt:lpstr>Sub-Accounts</vt:lpstr>
      <vt:lpstr>P&amp;L Example w SubAccounts</vt:lpstr>
      <vt:lpstr>Basic Download</vt:lpstr>
      <vt:lpstr>Intermediate Download</vt:lpstr>
      <vt:lpstr>Basic!Print_Area</vt:lpstr>
      <vt:lpstr>Intermediate!Print_Area</vt:lpstr>
    </vt:vector>
  </TitlesOfParts>
  <Company>The ShinerGroup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C Shiner</dc:creator>
  <cp:lastModifiedBy>Deb Gaskill</cp:lastModifiedBy>
  <cp:lastPrinted>2011-08-28T21:38:04Z</cp:lastPrinted>
  <dcterms:created xsi:type="dcterms:W3CDTF">2007-05-10T06:42:39Z</dcterms:created>
  <dcterms:modified xsi:type="dcterms:W3CDTF">2016-03-15T15:21:11Z</dcterms:modified>
</cp:coreProperties>
</file>